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OneDrive - Ministerio de la Vivienda y Edificaciones - MIVED\Escritorio\Nueva carpeta (4)\FW_ Actualización Sub Portal Transparencia MIVHED mes Enero 2024\"/>
    </mc:Choice>
  </mc:AlternateContent>
  <xr:revisionPtr revIDLastSave="0" documentId="13_ncr:1_{2301A199-9AC6-43ED-8FC4-0E9C4A138681}" xr6:coauthVersionLast="47" xr6:coauthVersionMax="47" xr10:uidLastSave="{00000000-0000-0000-0000-000000000000}"/>
  <bookViews>
    <workbookView xWindow="-120" yWindow="-120" windowWidth="29040" windowHeight="15840" tabRatio="828" xr2:uid="{00000000-000D-0000-FFFF-FFFF00000000}"/>
  </bookViews>
  <sheets>
    <sheet name="Calend. Proy. PAI-2024-MIVHED" sheetId="3" r:id="rId1"/>
  </sheets>
  <definedNames>
    <definedName name="_xlnm.Print_Area" localSheetId="0">'Calend. Proy. PAI-2024-MIVHED'!$B$1:$S$160</definedName>
    <definedName name="_xlnm.Print_Titles" localSheetId="0">'Calend. Proy. PAI-2024-MIVHED'!$7:$10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1" i="3" l="1"/>
  <c r="E151" i="3"/>
  <c r="F166" i="3" s="1"/>
  <c r="C151" i="3"/>
  <c r="B15" i="3"/>
  <c r="B16" i="3" s="1"/>
  <c r="B18" i="3" s="1"/>
  <c r="B19" i="3" s="1"/>
  <c r="B20" i="3" s="1"/>
  <c r="B21" i="3" s="1"/>
  <c r="B22" i="3" s="1"/>
  <c r="B23" i="3" s="1"/>
  <c r="B24" i="3" s="1"/>
  <c r="B27" i="3" s="1"/>
  <c r="B28" i="3" s="1"/>
  <c r="B32" i="3" s="1"/>
  <c r="B33" i="3" s="1"/>
  <c r="B34" i="3" s="1"/>
  <c r="B37" i="3" s="1"/>
  <c r="B41" i="3" s="1"/>
  <c r="B42" i="3" s="1"/>
  <c r="B43" i="3" s="1"/>
  <c r="B44" i="3" s="1"/>
  <c r="B46" i="3" s="1"/>
  <c r="B48" i="3" s="1"/>
  <c r="B50" i="3" s="1"/>
  <c r="B52" i="3" s="1"/>
  <c r="B54" i="3" s="1"/>
  <c r="B56" i="3" s="1"/>
  <c r="B58" i="3" s="1"/>
  <c r="B60" i="3" s="1"/>
  <c r="B62" i="3" s="1"/>
  <c r="B64" i="3" s="1"/>
  <c r="B66" i="3" s="1"/>
  <c r="B67" i="3" s="1"/>
  <c r="B69" i="3" s="1"/>
  <c r="B71" i="3" s="1"/>
  <c r="B73" i="3" s="1"/>
  <c r="B74" i="3" s="1"/>
  <c r="B76" i="3" s="1"/>
  <c r="B77" i="3" s="1"/>
  <c r="B78" i="3" s="1"/>
  <c r="B81" i="3" s="1"/>
  <c r="B82" i="3" s="1"/>
  <c r="B83" i="3" s="1"/>
  <c r="B87" i="3" s="1"/>
  <c r="B88" i="3" s="1"/>
  <c r="B89" i="3" s="1"/>
  <c r="B90" i="3" s="1"/>
  <c r="B91" i="3" s="1"/>
  <c r="B105" i="3" s="1"/>
  <c r="B108" i="3" s="1"/>
  <c r="B111" i="3" s="1"/>
  <c r="B112" i="3" s="1"/>
  <c r="B115" i="3" s="1"/>
  <c r="B117" i="3" s="1"/>
  <c r="B118" i="3" s="1"/>
  <c r="B119" i="3" s="1"/>
  <c r="B120" i="3" s="1"/>
  <c r="B121" i="3" s="1"/>
  <c r="B122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42" i="3" s="1"/>
  <c r="B143" i="3" s="1"/>
  <c r="B148" i="3" s="1"/>
  <c r="B149" i="3" s="1"/>
  <c r="V10" i="3"/>
</calcChain>
</file>

<file path=xl/sharedStrings.xml><?xml version="1.0" encoding="utf-8"?>
<sst xmlns="http://schemas.openxmlformats.org/spreadsheetml/2006/main" count="264" uniqueCount="160">
  <si>
    <t>MINISTERIO DE LA VIVIENDA Y EDIFICACIONES</t>
  </si>
  <si>
    <t>DIRECCIÓN DE PLANIFICACIÓN Y DESARROLLO</t>
  </si>
  <si>
    <t>DEPARTAMENTO DE FORMULACIÓN, MONITOREO Y EVALUACIÓN DE PLANES, PROGRAMAS Y PROYECTOS</t>
  </si>
  <si>
    <t>UNIDAD DE FORMULACIÓN DE PROYECTOS DE INVERSIÓN PÚBLICA</t>
  </si>
  <si>
    <t>No.</t>
  </si>
  <si>
    <t>SNIP</t>
  </si>
  <si>
    <t>NOMBRE DEL PROYECTO</t>
  </si>
  <si>
    <t>Fecha de Término
(estimada)</t>
  </si>
  <si>
    <t>Proyecto</t>
  </si>
  <si>
    <t>Sub-Proyecto</t>
  </si>
  <si>
    <t>Programado</t>
  </si>
  <si>
    <t xml:space="preserve">Construcción de Viviendas Nuevas </t>
  </si>
  <si>
    <t>Proyectos: Construcción de Viviendas Nuevas</t>
  </si>
  <si>
    <t>-</t>
  </si>
  <si>
    <t>CONSTRUCCIÓN DE 250 VIVIENDAS EN LA PROVINCIA SAN CRISTÓBAL</t>
  </si>
  <si>
    <t>CONSTRUCCIÓN DE 2,000 VIVIENDAS EN EL DISTRITO MUNICIPAL HATO DEL YAQUE, PROVINCIA SANTIAGO</t>
  </si>
  <si>
    <t>CONSTRUCCIÓN DE 2,240 VIVIENDAS EN HATO NUEVO, MUNICIPIO SANTO DOMINGO OESTE, PROVINCIA SANTO DOMINGO</t>
  </si>
  <si>
    <t>CONSTRUCCIÓN DE 1,912 VIVIENDAS EN CIUDAD MODELO, MUNICIPIO SANTO DOMINGO NORTE, PROVINCIA SANTO DOMINGO</t>
  </si>
  <si>
    <t>CONSTRUCCIÓN DE 354 VIVIENDAS E INFRAESTRUCTURAS URBANAS RESILIENTES PARA LA COMUNIDAD BARRIO AZUL EN URBANIZACIÓN CORDERO TEJADA, SAN FRANCISCO DE MACORÍS, PROVINCIA DUARTE</t>
  </si>
  <si>
    <t>Proyectos: MiVivienda</t>
  </si>
  <si>
    <t>REHABILITACIÓN EDIFICIOS DE VIVIENDAS LOS NOVA, SAN CRISTÓBAL PROVINCIA SAN CRISTÓBAL</t>
  </si>
  <si>
    <t>Mejoramiento y/o Reconstrucción de Viviendas</t>
  </si>
  <si>
    <t>Programa: Dominicana se Reconstruye</t>
  </si>
  <si>
    <t>Proyectos de Edificaciones</t>
  </si>
  <si>
    <t>Proyectos de edificaciones de Salud</t>
  </si>
  <si>
    <t>RECONSTRUCCIÓN HOSPITAL JOSE MARIA CABRAL Y BAEZ, SANTIAGO, PROVINCIA SANTIAGO</t>
  </si>
  <si>
    <t>REPARACIÓN HOSPITAL EN LA PROVINCIA SAN PEDRO DE MACORÍS</t>
  </si>
  <si>
    <t>REPARACIÓN DEL HOSPITAL REGIONAL DR. ANTONIO MUSA, SAN PEDRO DE MACORÍS</t>
  </si>
  <si>
    <t>REPARACIÓN HOSPITALES DE LA PROVINCIA LA ALTAGRACIA</t>
  </si>
  <si>
    <t>REPARACIÓN DEL HOSPITAL MUNICIPAL DE NISIBÓN, PROVINCIA LA ALTAGRACIA</t>
  </si>
  <si>
    <t>REPARACIÓN HOSPITALES DE LA PROVINCIA LA VEGA</t>
  </si>
  <si>
    <t>REPARACIÓN DEL HOSPITAL DRA. OCTAVIA GAUTIER DE VIDAL, JARABACOA, LA VEGA</t>
  </si>
  <si>
    <t>REMODELACIÓN HOSPITALES DE LA PROVINCIA PUERTO PLATA</t>
  </si>
  <si>
    <t>REMODELACIÓN HOSPITAL MUNICIPAL DR. JOAQUÍN MENDOZA, MUNICIPIO ALTAMIRA, PUERTO PLATA.</t>
  </si>
  <si>
    <t>REPARACIÓN DE HOSPITALES EN LA PROVINCIA VALVERDE</t>
  </si>
  <si>
    <t>REPARACIÓN DEL HOSPITAL LA ESPERANZA, PROVINCIA VALVERDE MAO</t>
  </si>
  <si>
    <t>CONSTRUCCIÓN HOSPITAL REGIONAL EN SAN FRANCISCO DE MACORÍS, PROV. DUARTE</t>
  </si>
  <si>
    <t>RECONSTRUCCIÓN HOSPITAL TEÓFILO HERNÁNDEZ, EL SEIBO</t>
  </si>
  <si>
    <t>CONSTRUCCIÓN DEL HOSPITAL MUNICIPAL DE PUNTA CANA EN LA PROVINCIA DE LA ALTAGRACIA</t>
  </si>
  <si>
    <t>CONSTRUCCIÓN DEL HOSPITAL DE VILLA HERMOSA EN LA PROVINCIA DE LA ROMANA</t>
  </si>
  <si>
    <t>REMODELACIÓN HOSPITAL MUNICIPAL DE SAN JOSÉ DE LAS MATAS EN LA PROVINCIA DE SANTIAGO</t>
  </si>
  <si>
    <t>CONSTRUCCIÓN HOSPITAL MUNICIPAL DE DAJABÓN PROVINCIA DAJABÓN, REPÚBLICA DOMINICANA</t>
  </si>
  <si>
    <t>REHABILITACIÓN HOSPITAL GENERAL Y ESPECIALIDADES DR. NELSON ASTACIO, SANTO DOMINGO NORTE, PROV. SANTO DOMINGO</t>
  </si>
  <si>
    <t>HOSPITAL Dr. MARIO TOLENTINO DIPP</t>
  </si>
  <si>
    <t>REPARACIÓN HOSPITAL DOCENTE PADRE BILLINI, DISTRITO NACIONAL, PROV. SANTO DOMINGO, REPÚBLICA DOMINICANA</t>
  </si>
  <si>
    <t>CONSTRUCCIÓN HOSPITAL MUNICIPAL VILLA VÁSQUEZ, PROVINCIA DE MONTE CRISTI</t>
  </si>
  <si>
    <t>CONSTRUCCIÓN CENTRO PERIFÉRICO LA JOYA, PROVINCIA SANTIAGO</t>
  </si>
  <si>
    <t>CONSTRUCCIÓN Y EQUIPAMIENTO CIUDAD SANITARIA SAN CRISTÓBAL</t>
  </si>
  <si>
    <t>AMPLIACIÓN  INSTITUTO NACIONAL DEL CÁNCER ROSA EMILIA SÁNCHEZ PÉREZ DE TAVARES, DISTRITO NACIONAL.</t>
  </si>
  <si>
    <t>Proyectos de edificaciones Deportivas</t>
  </si>
  <si>
    <t>Proyectos de edificaciones Comunitarias</t>
  </si>
  <si>
    <t>CONSTRUCCIÓN OBRAS COMPLEMENTARIAS PARA EL DESARROLLO COMUNITARIO DEL CENTRO POBLADO MONTEGRANDE, PROVINCIA BARAHONA</t>
  </si>
  <si>
    <t>Construcción de Unidad de Atención Primaria</t>
  </si>
  <si>
    <t>Proyectos de edificaciones Gubernamentales</t>
  </si>
  <si>
    <t>CONSTRUCCIÓN DEL CENTRO DE RETENCIÓN VEHICULAR DE LA DIGESETT, PROVINCIA SANTO DOMINGO</t>
  </si>
  <si>
    <t>REMODELACIÓN DE NUEVAS OFICINAS PARA LA JUNTA DE AVIACIÓN CIVIL, DISTRITO NACIONAL</t>
  </si>
  <si>
    <t>REMODELACIÓN DE LAS OFICINAS DE LA CÁMARA DE CUENTAS DE LA REPÚBLICA DOMINICANA, DISTRITO NACIONAL.</t>
  </si>
  <si>
    <t>REMODELACIÓN DE LAS OFICINAS DEL MINISTERIO DE LA VIVIENDA, HÁBITAT Y EDIFICACIONES, DISTRITO NACIONAL</t>
  </si>
  <si>
    <t>Proyectos de edificaciones Educativas</t>
  </si>
  <si>
    <t>CONSTRUCCIÓN EXTENSIÓN UASD HATO MAYOR</t>
  </si>
  <si>
    <t>CONSTRUCCIÓN CENTRO UNIVERSITARIO REGIONAL UASD BANI, PROVINCIA PERAVIA</t>
  </si>
  <si>
    <t>CONSTRUCCIÓN CENTRO UNIVERSITARIO REGIONAL UASD NEYBA, PROVINCIA BAHORUCO</t>
  </si>
  <si>
    <t>CONSTRUCCIÓN CENTRO UNIVERSITARIO REGIONAL UASD PROVINCIA SANTIAGO RODRIGUEZ</t>
  </si>
  <si>
    <t>CONSTRUCCIÓN CENTRO UNIVERSITARIO REGIONAL UASD AZUA, PROVINCIA AZUA</t>
  </si>
  <si>
    <t>CONSTRUCCIÓN CENTRO UNIVERSITARIO REGIONAL UASD, COTUÍ, PROVINCIA SÁNCHEZ RAMÍREZ</t>
  </si>
  <si>
    <t>Proyectos de edificaciones Culturales</t>
  </si>
  <si>
    <t>RESTAURACIÓN DEL MONUMENTO FARO A COLÓN, MUNICIPIO SANTO DOMINGO ESTE, PROVINCIA SANTO DOMINGO.</t>
  </si>
  <si>
    <t>RESTAURACIÓN DE LOS TECHOS DE SIETE EDIFICACIONES COLONIALES EN LA CIUDAD COLONIAL, DISTRITO NACIONAL</t>
  </si>
  <si>
    <t xml:space="preserve">	PANTEÓN NACIONAL</t>
  </si>
  <si>
    <t>MUSEO DE LAS CASAS REALES</t>
  </si>
  <si>
    <t>MUSEO DE LA FORTALEZA</t>
  </si>
  <si>
    <t>SNIPs</t>
  </si>
  <si>
    <t>Aprobado por:</t>
  </si>
  <si>
    <r>
      <rPr>
        <b/>
        <sz val="14"/>
        <rFont val="Gill Sans MT"/>
        <family val="2"/>
      </rPr>
      <t>Ing. Henry González</t>
    </r>
    <r>
      <rPr>
        <sz val="11"/>
        <rFont val="Gill Sans MT"/>
        <family val="2"/>
      </rPr>
      <t xml:space="preserve">
Director de Planificación y Desarrollo</t>
    </r>
  </si>
  <si>
    <t>MEJORAMIENTO DE OBRAS PUBLICAS RESILIENTES PARA REDUCIR RIESGOS DE DESASTRES EN EL CONTEXTO DEL CAMBIO CLIMÁTICO A NIVEL NACIONAL</t>
  </si>
  <si>
    <t>MEJORAMIENTO DE 100,000 VIVIENDAS EN LA REPÚBLICA DOMINICANA</t>
  </si>
  <si>
    <t>CONSTRUCCIÓN DE UNIDAD TRAUMATOLOGICA Y DE EMERGENCIA EN EL HOSPITAL GENERAL NUESTRA SENORA DE LA ALTAGRACIA PROVINCIA LA ALTAGRACIA</t>
  </si>
  <si>
    <t>CONSTRUCCIÓN UNIDAD TRAUMATOLOGICA Y DE EMERGENCIA EN HOSPITAL LUIS BOGAERT PROVINCIA VALVERDE</t>
  </si>
  <si>
    <t>HOSPITAL REGIONAL SAN VICENTE DE PAUL</t>
  </si>
  <si>
    <t>CONSTRUCCIÓN CIUDAD JUDICIAL MUNICIPIO SANTO DOMINGO OESTE, PROVINCIA SANTO DOMINGO</t>
  </si>
  <si>
    <t>CONSTRUCCIÓN Y EQUIPAMIENTO DEL CENTRO DE DIAGNÓSTICO Y ATENCIÓN PRIMARIA EN MANOGUAYABO, MUNICIPIO SANTO DOMINGO OESTE, PROVINCIA SANTO DOMINGO</t>
  </si>
  <si>
    <t>Centro de Diagnóstico y Atención Primaria en la Ciudad Juan Bosch, Municipio Santo Domingo Este, Provincia Santo Domingo</t>
  </si>
  <si>
    <t>CONSTRUCCIÓN DE 250 VIVIENDAS EN LA PROVINCIA SAN PEDRO DE MACORÍS</t>
  </si>
  <si>
    <t>Programa: Cambio de Piso de Tierra por Piso de Cemento</t>
  </si>
  <si>
    <t>MEJORAMIENTO EN CAMBIO DE 25,000 PISOS DE TIERRA POR PISO DE CEMENTO A NIVEL NACIONAL</t>
  </si>
  <si>
    <t>Proyectos de edificaciones Religiosas</t>
  </si>
  <si>
    <t>CONSTRUCCIÓN EDIFICIO PARA HABITACIONES Y ESTRUCTURA DEL TECHO DE LA CANCHA DEL CEFIJUFA, MUNICIPIO SANTO DOMINGO ESTE.</t>
  </si>
  <si>
    <t>CONSTRUCCIÓN IGLESIA EN MONTE GRANDE, PROVINCIA BARAHONA</t>
  </si>
  <si>
    <t>CONSTRUCCIÓN RESIDENCIA DE LA ARQUIDIÓCESIS, PROVINCIA SANTIAGO</t>
  </si>
  <si>
    <t>CONSTRUCCIÓN DE 80 VIVIENDAS EN EL SECTOR LOS RIOS, DISTRITO NACIONAL</t>
  </si>
  <si>
    <t>REPARACIÓN DEL HOGAR DE ANCIANOS SAN FRANCISCO DE ASÍS, DISTRITO NACIONAL</t>
  </si>
  <si>
    <t>REHABILITACIÓN CENTRO TECNOLÓGICO COMUNITARIO LOS LLANOS, PROVINCIA SAN PEDRO DE MACORÍS</t>
  </si>
  <si>
    <t>CONSTRUCCIÓN DE 12 VIVIENDAS EN EL DISTRITO MUNICIPAL LAS LAGUNAS, PROVINCIA ESPAILLAT</t>
  </si>
  <si>
    <t>REHABILITACIÓN CASA DE LA CULTURA DE EL SEIBO, MUNICIPIO EL SEIBO, PROVINCIA EL SEIBO</t>
  </si>
  <si>
    <t>Proyectos incluidos por modificaciones presupuestarias</t>
  </si>
  <si>
    <t>NOTA:</t>
  </si>
  <si>
    <t>Programación de la Ejecución Física (meses)</t>
  </si>
  <si>
    <t>Sin definir</t>
  </si>
  <si>
    <t>CONSTRUCCIÓN DE 200 VIVIENDAS EN EL MUNICIPIO SAN FERNANDO DE MONTECRISTI, PROVINCIA MONTECRISTI</t>
  </si>
  <si>
    <t>CONSTRUCCIÓN DE 200 VIVIENDAS EN LA PROVINCIA SANTIAGO RODRÍGUEZ</t>
  </si>
  <si>
    <t>Presupuesto 2024</t>
  </si>
  <si>
    <t>CONSTRUCCIÓN DE 48 VIVIENDAS EN EL MUNICIPIO LAS MATAS DE FARFÁN, PROVINCIA SAN JUAN</t>
  </si>
  <si>
    <t>REPARACIÓN DE 8 LOTES DE VIVIENDAS EN EL SECTOR INVIVIENDA, MUNICIPIO SANTO DOMINGO ESTE, PROVINCIA SANTO DOMINGO</t>
  </si>
  <si>
    <t>CONSTRUCCIÓN DE LA CIUDAD SANITARIA DR. LUIS E. AYBAR, DISTRITO NACIONAL</t>
  </si>
  <si>
    <t>RECONSTRUCCIÓN ZONA DE FACTURACIÓN HOSPITAL DR. ROBERT REID CABRAL, DISTRITO NACIONAL</t>
  </si>
  <si>
    <t>AMPLIACIÓN  EDIFICIO ROGELIO LAMARCHE UASD, DISTRITO NACIONAL.</t>
  </si>
  <si>
    <t>REHABILITACIÓN CENTRO TECNOLÓGICO COMUNITARIO DE SAN RAFAEL DEL YUMA, PROVINCIA LA ALTAGRACIA</t>
  </si>
  <si>
    <t>CONSTRUCCIÓN DEL EDIFICIO MULTIUSOS DE LA UNIVERSIDAD CATÓLICA SANTO DOMINGO, DISTRITO NACIONAL</t>
  </si>
  <si>
    <t>HUMANIZACIÓN DEL SISTEMA PENITENCIARIO DE LA REPÚBLICA DOMINICANA</t>
  </si>
  <si>
    <t>Ampliación del CCR de San Pedro de Macorís</t>
  </si>
  <si>
    <t>Construcción CCR San Juan</t>
  </si>
  <si>
    <t>CONSTRUCCIÓN DESTACAMENTO POLICIAL EL CAFÉ, MUNICIPIO SANTO DOMINGO OESTE, PROVINCIA SANTO DOMINGO</t>
  </si>
  <si>
    <t>Construcción edificio de 2 niveles para el Ministerio Publico</t>
  </si>
  <si>
    <t>Construccion oficina para la Defensa Publica</t>
  </si>
  <si>
    <t>Construcción parqueo exterior a cielo abierto</t>
  </si>
  <si>
    <t>Adquisición de Terreno para todas las edificaciones</t>
  </si>
  <si>
    <t>Construcción edificio de 7 niveles para el Poder Judicial</t>
  </si>
  <si>
    <t>MUSEO DE LAS ATARAZANAS REALES (0054)</t>
  </si>
  <si>
    <t>ALCÁZAR DE COLON (0056)</t>
  </si>
  <si>
    <t xml:space="preserve">RESTAURACIÓN CUBIERTAS MUSEO CASA DE TOSTADO, CIUDAD COLONIAL, DISTRITO NACIONAL	</t>
  </si>
  <si>
    <t>CONSTRUCCIÓN EDIFICIO PARA SALONES PARROQUIALES, PARROQUIA STELLA MARIS, MUNICIPIO SANTO DOMINGO ESTE</t>
  </si>
  <si>
    <t>CONSTRUCCIÓN DE TEMPLOS, CASAS CURIALES Y OFICINAS PARROQUIALES, PROVINCIA SANTO DOMINGO</t>
  </si>
  <si>
    <t>CONSTRUCCIÓN TEMPLOS, CASAS CURIALES Y OFICINAS PARROQUIALES, PROVINCIA MONTE PLATA</t>
  </si>
  <si>
    <t>Templo, Casa Parroquial y Salón Parroquial “San José Esposo de la Virgen”, Majagual, Monte Plata.</t>
  </si>
  <si>
    <t>Templo Parroquial “Cristo Rey del Universo”, Los Botados, Yamasá.</t>
  </si>
  <si>
    <t>REMODELACIÓN CENTRO DE CONVENCIONES Y EVANGELIZACIÓN MONSEÑOR REYNALDO CONNORS, MUNICIPIO SAN JUAN DE LA MAGUANA, PROVINCIA SAN JUAN</t>
  </si>
  <si>
    <t>Convento Santísima Trinidad o del Amor Trinitario, Mata San Juan, SDN</t>
  </si>
  <si>
    <t>Parroquia Nuestra Señora de Fátima, Urb. Máximo Gómez, SDN</t>
  </si>
  <si>
    <t>Parroquia San Bartolomé Apóstol, Mejoramiento Social, DN</t>
  </si>
  <si>
    <t>Parroquia San Francisco de Asís, Villa Mella, SDN</t>
  </si>
  <si>
    <t>Parroquia Corpus Christi, Los Prados de San Luis, SDE</t>
  </si>
  <si>
    <t>Parroquia Divina Misericordia, Guarícano, SDN</t>
  </si>
  <si>
    <t>Parroquia San Juan XXIII, Sector Arroyo Hondo, DN</t>
  </si>
  <si>
    <t>Parroquia Divina Misericordia, Arroyo Hondo, Los Jardines-Claret, DN.</t>
  </si>
  <si>
    <t>Parroquia Divino Niño Jesús, Mi Sueño Segundo, SDE</t>
  </si>
  <si>
    <t>Parroquia Santa Cruz, Villa Mella, SDE</t>
  </si>
  <si>
    <t>Parroquia Nuestra Señora del Rosario, Sector Zeuta, Villa Mella.</t>
  </si>
  <si>
    <t>Parroquia San Arnulfo Romero, SDE</t>
  </si>
  <si>
    <t>Parroquia San Juan Pablo ll, La Caleta, SDE</t>
  </si>
  <si>
    <t>Parroquia San Juan XXIII, El Colosal y Las Praderas, SDE</t>
  </si>
  <si>
    <t>Templo Parroquial “Nuestra Señora de la Altagracia”, Gonzalo, Sabana Grande de Boya.</t>
  </si>
  <si>
    <t xml:space="preserve">CONSTRUCCIÓN ESTADIO DE BASEBALL BEBECITO DEL VILLAR, BONAO, PROV. MONSEÑOR NOUEL	</t>
  </si>
  <si>
    <t>REPARACIÓN TECHO HIPÓDROMO V CENTENARIO, MUNICIPIO SANTO DOMINGO ESTE, PROVINCIA SANTO DOMINGO</t>
  </si>
  <si>
    <t>RECONSTRUCCIÓN DEL ESTADIO DE BEISBOL CRISTO REDENTOR EN EL SECTOR LOS GIRASOLES, DISTRITO NACIONAL</t>
  </si>
  <si>
    <t>Proyecto concluido y entregado.
Abril 2023</t>
  </si>
  <si>
    <t>Proyecto concluido y entregado.
Agosto 2023</t>
  </si>
  <si>
    <t>Proyecto concluido y entregado.
Febrero 2023</t>
  </si>
  <si>
    <t>Proyecto concluido y entregado.
Mayo 2023</t>
  </si>
  <si>
    <t>Proyecto concluido y entregado.
Junio 2023</t>
  </si>
  <si>
    <t>Proyecto concluido y entregado.
Diciembre 2023</t>
  </si>
  <si>
    <t>Proyecto concluido y entregado.
Noviembre 2023</t>
  </si>
  <si>
    <t>Proyecto concluido y entregado.
Octubre 2023</t>
  </si>
  <si>
    <t>Proyectos Planificados en el PAI-2024-MIVHED</t>
  </si>
  <si>
    <t>Proyecto concluido: Junio 2023</t>
  </si>
  <si>
    <t>Proyecto concluido: Octubre 2023</t>
  </si>
  <si>
    <t>Diseño Terminado</t>
  </si>
  <si>
    <t>Proyecto concluido y entregado.
Septiembre 2023</t>
  </si>
  <si>
    <t>Proyecto concluido y entregado.
Marzo 2023</t>
  </si>
  <si>
    <t>CALENDARIO DE PROYECTOS MIVHED AÑO 2024</t>
  </si>
  <si>
    <t>29-2/1/2024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</si>
</sst>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mmm\ yyyy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Gill Sans MT"/>
      <family val="2"/>
    </font>
    <font>
      <sz val="11"/>
      <name val="Gill Sans MT"/>
      <family val="2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6"/>
      <color theme="1"/>
      <name val="Gill Sans MT"/>
      <family val="2"/>
    </font>
    <font>
      <b/>
      <sz val="20"/>
      <color theme="1"/>
      <name val="Gill Sans MT"/>
      <family val="2"/>
    </font>
    <font>
      <sz val="14"/>
      <color theme="1"/>
      <name val="Gill Sans MT"/>
      <family val="2"/>
    </font>
    <font>
      <b/>
      <sz val="14"/>
      <color theme="1"/>
      <name val="Gill Sans MT"/>
      <family val="2"/>
    </font>
    <font>
      <b/>
      <sz val="14"/>
      <color theme="0"/>
      <name val="Gill Sans MT"/>
      <family val="2"/>
    </font>
    <font>
      <b/>
      <sz val="11"/>
      <color theme="1"/>
      <name val="Gill Sans MT"/>
      <family val="2"/>
    </font>
    <font>
      <b/>
      <sz val="11"/>
      <name val="Gill Sans MT"/>
      <family val="2"/>
    </font>
    <font>
      <b/>
      <sz val="12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b/>
      <sz val="22"/>
      <color theme="1"/>
      <name val="Gill Sans MT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medium">
        <color auto="1"/>
      </bottom>
      <diagonal/>
    </border>
    <border>
      <left style="hair">
        <color theme="0"/>
      </left>
      <right/>
      <top style="thin">
        <color theme="0"/>
      </top>
      <bottom style="medium">
        <color auto="1"/>
      </bottom>
      <diagonal/>
    </border>
    <border>
      <left style="hair">
        <color theme="0"/>
      </left>
      <right style="hair">
        <color theme="0"/>
      </right>
      <top style="thin">
        <color theme="0"/>
      </top>
      <bottom style="medium">
        <color auto="1"/>
      </bottom>
      <diagonal/>
    </border>
    <border>
      <left/>
      <right style="hair">
        <color theme="0"/>
      </right>
      <top style="thin">
        <color theme="0"/>
      </top>
      <bottom style="medium">
        <color auto="1"/>
      </bottom>
      <diagonal/>
    </border>
    <border>
      <left style="hair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71">
    <xf numFmtId="0" fontId="0" fillId="0" borderId="0" xfId="0"/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4" fontId="4" fillId="0" borderId="0" xfId="1" applyFont="1" applyFill="1" applyAlignment="1">
      <alignment horizontal="center" vertical="center"/>
    </xf>
    <xf numFmtId="164" fontId="4" fillId="0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4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164" fontId="2" fillId="0" borderId="1" xfId="1" applyFont="1" applyFill="1" applyBorder="1" applyAlignment="1">
      <alignment horizontal="center" vertical="center"/>
    </xf>
    <xf numFmtId="164" fontId="2" fillId="0" borderId="2" xfId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3" xfId="1" applyFont="1" applyFill="1" applyBorder="1" applyAlignment="1">
      <alignment horizontal="center" vertical="center" wrapText="1"/>
    </xf>
    <xf numFmtId="164" fontId="12" fillId="0" borderId="0" xfId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164" fontId="9" fillId="6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3" borderId="5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14" fontId="1" fillId="0" borderId="0" xfId="3" applyNumberFormat="1" applyFont="1" applyAlignment="1">
      <alignment vertical="center"/>
    </xf>
    <xf numFmtId="164" fontId="1" fillId="3" borderId="5" xfId="1" applyFont="1" applyFill="1" applyBorder="1" applyAlignment="1">
      <alignment vertical="center" wrapText="1"/>
    </xf>
    <xf numFmtId="164" fontId="2" fillId="0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164" fontId="2" fillId="0" borderId="0" xfId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164" fontId="9" fillId="0" borderId="4" xfId="1" applyFont="1" applyFill="1" applyBorder="1" applyAlignment="1">
      <alignment horizontal="center" vertical="center"/>
    </xf>
    <xf numFmtId="164" fontId="9" fillId="0" borderId="5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2" fillId="7" borderId="11" xfId="1" applyFont="1" applyFill="1" applyBorder="1" applyAlignment="1">
      <alignment vertical="center" wrapText="1"/>
    </xf>
    <xf numFmtId="164" fontId="2" fillId="7" borderId="12" xfId="1" applyFont="1" applyFill="1" applyBorder="1" applyAlignment="1">
      <alignment vertical="center" wrapText="1"/>
    </xf>
    <xf numFmtId="164" fontId="2" fillId="0" borderId="12" xfId="1" applyFont="1" applyFill="1" applyBorder="1" applyAlignment="1">
      <alignment vertical="center" wrapText="1"/>
    </xf>
    <xf numFmtId="164" fontId="2" fillId="0" borderId="13" xfId="1" applyFont="1" applyFill="1" applyBorder="1" applyAlignment="1">
      <alignment vertical="center" wrapText="1"/>
    </xf>
    <xf numFmtId="164" fontId="2" fillId="7" borderId="11" xfId="1" applyFont="1" applyFill="1" applyBorder="1" applyAlignment="1">
      <alignment horizontal="center" vertical="center" wrapText="1"/>
    </xf>
    <xf numFmtId="164" fontId="2" fillId="7" borderId="12" xfId="1" applyFont="1" applyFill="1" applyBorder="1" applyAlignment="1">
      <alignment horizontal="center" vertical="center" wrapText="1"/>
    </xf>
    <xf numFmtId="164" fontId="2" fillId="0" borderId="12" xfId="1" applyFont="1" applyFill="1" applyBorder="1" applyAlignment="1">
      <alignment horizontal="center" vertical="center" wrapText="1"/>
    </xf>
    <xf numFmtId="164" fontId="2" fillId="0" borderId="13" xfId="1" applyFont="1" applyFill="1" applyBorder="1" applyAlignment="1">
      <alignment horizontal="center" vertical="center" wrapText="1"/>
    </xf>
    <xf numFmtId="164" fontId="2" fillId="7" borderId="13" xfId="1" applyFont="1" applyFill="1" applyBorder="1" applyAlignment="1">
      <alignment horizontal="center" vertical="center" wrapText="1"/>
    </xf>
    <xf numFmtId="164" fontId="4" fillId="7" borderId="11" xfId="1" applyFont="1" applyFill="1" applyBorder="1" applyAlignment="1">
      <alignment horizontal="center" vertical="center" wrapText="1"/>
    </xf>
    <xf numFmtId="164" fontId="4" fillId="7" borderId="12" xfId="1" applyFont="1" applyFill="1" applyBorder="1" applyAlignment="1">
      <alignment horizontal="center" vertical="center" wrapText="1"/>
    </xf>
    <xf numFmtId="164" fontId="4" fillId="7" borderId="13" xfId="1" applyFont="1" applyFill="1" applyBorder="1" applyAlignment="1">
      <alignment horizontal="center" vertical="center" wrapText="1"/>
    </xf>
    <xf numFmtId="164" fontId="2" fillId="7" borderId="11" xfId="1" applyFont="1" applyFill="1" applyBorder="1" applyAlignment="1">
      <alignment horizontal="center" vertical="center"/>
    </xf>
    <xf numFmtId="164" fontId="2" fillId="7" borderId="12" xfId="1" applyFont="1" applyFill="1" applyBorder="1" applyAlignment="1">
      <alignment horizontal="center" vertical="center"/>
    </xf>
    <xf numFmtId="164" fontId="2" fillId="0" borderId="12" xfId="1" applyFont="1" applyFill="1" applyBorder="1" applyAlignment="1">
      <alignment horizontal="center" vertical="center"/>
    </xf>
    <xf numFmtId="164" fontId="2" fillId="0" borderId="13" xfId="1" applyFont="1" applyFill="1" applyBorder="1" applyAlignment="1">
      <alignment horizontal="center" vertical="center"/>
    </xf>
    <xf numFmtId="164" fontId="2" fillId="7" borderId="13" xfId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1" fillId="3" borderId="6" xfId="0" applyNumberFormat="1" applyFont="1" applyFill="1" applyBorder="1" applyAlignment="1">
      <alignment vertical="center" wrapText="1"/>
    </xf>
    <xf numFmtId="166" fontId="4" fillId="0" borderId="1" xfId="0" quotePrefix="1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9" fillId="0" borderId="6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4" fontId="9" fillId="5" borderId="15" xfId="1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164" fontId="9" fillId="6" borderId="18" xfId="1" applyFont="1" applyFill="1" applyBorder="1" applyAlignment="1">
      <alignment horizontal="center" vertical="center" wrapText="1"/>
    </xf>
    <xf numFmtId="1" fontId="9" fillId="6" borderId="19" xfId="3" applyNumberFormat="1" applyFont="1" applyFill="1" applyBorder="1" applyAlignment="1">
      <alignment horizontal="center" vertical="center" wrapText="1"/>
    </xf>
    <xf numFmtId="1" fontId="9" fillId="6" borderId="20" xfId="3" applyNumberFormat="1" applyFont="1" applyFill="1" applyBorder="1" applyAlignment="1">
      <alignment horizontal="center" vertical="center" wrapText="1"/>
    </xf>
    <xf numFmtId="1" fontId="9" fillId="6" borderId="21" xfId="3" applyNumberFormat="1" applyFont="1" applyFill="1" applyBorder="1" applyAlignment="1">
      <alignment horizontal="center" vertical="center" wrapText="1"/>
    </xf>
    <xf numFmtId="1" fontId="9" fillId="6" borderId="22" xfId="3" applyNumberFormat="1" applyFont="1" applyFill="1" applyBorder="1" applyAlignment="1">
      <alignment horizontal="center" vertical="center" wrapText="1"/>
    </xf>
    <xf numFmtId="1" fontId="9" fillId="6" borderId="23" xfId="3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1" applyFont="1" applyFill="1" applyBorder="1" applyAlignment="1">
      <alignment horizontal="center" vertical="center" wrapText="1"/>
    </xf>
    <xf numFmtId="1" fontId="9" fillId="0" borderId="0" xfId="3" applyNumberFormat="1" applyFont="1" applyFill="1" applyBorder="1" applyAlignment="1">
      <alignment horizontal="center" vertical="center" wrapText="1"/>
    </xf>
    <xf numFmtId="166" fontId="9" fillId="0" borderId="0" xfId="2" applyNumberFormat="1" applyFont="1" applyFill="1" applyBorder="1" applyAlignment="1">
      <alignment horizontal="center" vertical="center" wrapText="1"/>
    </xf>
    <xf numFmtId="14" fontId="1" fillId="0" borderId="0" xfId="3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164" fontId="4" fillId="0" borderId="4" xfId="1" applyFont="1" applyFill="1" applyBorder="1" applyAlignment="1">
      <alignment vertical="center"/>
    </xf>
    <xf numFmtId="0" fontId="2" fillId="0" borderId="2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64" fontId="2" fillId="0" borderId="8" xfId="1" applyFont="1" applyFill="1" applyBorder="1" applyAlignment="1">
      <alignment horizontal="center" vertical="center" wrapText="1"/>
    </xf>
    <xf numFmtId="164" fontId="2" fillId="0" borderId="25" xfId="1" applyFont="1" applyFill="1" applyBorder="1" applyAlignment="1">
      <alignment horizontal="center" vertical="center" wrapText="1"/>
    </xf>
    <xf numFmtId="164" fontId="2" fillId="0" borderId="29" xfId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65" fontId="4" fillId="0" borderId="4" xfId="3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166" fontId="4" fillId="0" borderId="25" xfId="0" applyNumberFormat="1" applyFont="1" applyBorder="1" applyAlignment="1">
      <alignment horizontal="center" vertical="center"/>
    </xf>
    <xf numFmtId="164" fontId="2" fillId="7" borderId="27" xfId="1" applyFont="1" applyFill="1" applyBorder="1" applyAlignment="1">
      <alignment vertical="center" wrapText="1"/>
    </xf>
    <xf numFmtId="164" fontId="2" fillId="7" borderId="40" xfId="1" applyFont="1" applyFill="1" applyBorder="1" applyAlignment="1">
      <alignment vertical="center" wrapText="1"/>
    </xf>
    <xf numFmtId="164" fontId="2" fillId="0" borderId="40" xfId="1" applyFont="1" applyFill="1" applyBorder="1" applyAlignment="1">
      <alignment vertical="center" wrapText="1"/>
    </xf>
    <xf numFmtId="164" fontId="2" fillId="0" borderId="26" xfId="1" applyFont="1" applyFill="1" applyBorder="1" applyAlignment="1">
      <alignment vertical="center" wrapText="1"/>
    </xf>
    <xf numFmtId="166" fontId="4" fillId="0" borderId="29" xfId="0" applyNumberFormat="1" applyFont="1" applyBorder="1" applyAlignment="1">
      <alignment horizontal="center" vertical="center"/>
    </xf>
    <xf numFmtId="164" fontId="2" fillId="7" borderId="41" xfId="1" applyFont="1" applyFill="1" applyBorder="1" applyAlignment="1">
      <alignment horizontal="center" vertical="center" wrapText="1"/>
    </xf>
    <xf numFmtId="164" fontId="2" fillId="7" borderId="42" xfId="1" applyFont="1" applyFill="1" applyBorder="1" applyAlignment="1">
      <alignment horizontal="center" vertical="center" wrapText="1"/>
    </xf>
    <xf numFmtId="164" fontId="2" fillId="0" borderId="42" xfId="1" applyFont="1" applyFill="1" applyBorder="1" applyAlignment="1">
      <alignment horizontal="center" vertical="center" wrapText="1"/>
    </xf>
    <xf numFmtId="164" fontId="2" fillId="0" borderId="43" xfId="1" applyFont="1" applyFill="1" applyBorder="1" applyAlignment="1">
      <alignment horizontal="center" vertical="center" wrapText="1"/>
    </xf>
    <xf numFmtId="166" fontId="2" fillId="0" borderId="25" xfId="0" applyNumberFormat="1" applyFont="1" applyBorder="1" applyAlignment="1">
      <alignment horizontal="center" vertical="center"/>
    </xf>
    <xf numFmtId="164" fontId="2" fillId="7" borderId="27" xfId="1" applyFont="1" applyFill="1" applyBorder="1" applyAlignment="1">
      <alignment horizontal="center" vertical="center" wrapText="1"/>
    </xf>
    <xf numFmtId="164" fontId="2" fillId="7" borderId="40" xfId="1" applyFont="1" applyFill="1" applyBorder="1" applyAlignment="1">
      <alignment horizontal="center" vertical="center" wrapText="1"/>
    </xf>
    <xf numFmtId="164" fontId="2" fillId="0" borderId="40" xfId="1" applyFont="1" applyFill="1" applyBorder="1" applyAlignment="1">
      <alignment horizontal="center" vertical="center" wrapText="1"/>
    </xf>
    <xf numFmtId="164" fontId="2" fillId="0" borderId="26" xfId="1" applyFont="1" applyFill="1" applyBorder="1" applyAlignment="1">
      <alignment horizontal="center" vertical="center" wrapText="1"/>
    </xf>
    <xf numFmtId="166" fontId="2" fillId="0" borderId="29" xfId="0" applyNumberFormat="1" applyFont="1" applyBorder="1" applyAlignment="1">
      <alignment horizontal="center" vertical="center"/>
    </xf>
    <xf numFmtId="164" fontId="2" fillId="7" borderId="43" xfId="1" applyFont="1" applyFill="1" applyBorder="1" applyAlignment="1">
      <alignment horizontal="center" vertical="center" wrapText="1"/>
    </xf>
    <xf numFmtId="164" fontId="2" fillId="7" borderId="26" xfId="1" applyFont="1" applyFill="1" applyBorder="1" applyAlignment="1">
      <alignment horizontal="center" vertical="center" wrapText="1"/>
    </xf>
    <xf numFmtId="164" fontId="2" fillId="0" borderId="25" xfId="1" applyFont="1" applyFill="1" applyBorder="1" applyAlignment="1">
      <alignment horizontal="center" vertical="center"/>
    </xf>
    <xf numFmtId="164" fontId="2" fillId="7" borderId="41" xfId="1" applyFont="1" applyFill="1" applyBorder="1" applyAlignment="1">
      <alignment horizontal="center" vertical="center"/>
    </xf>
    <xf numFmtId="164" fontId="2" fillId="7" borderId="42" xfId="1" applyFont="1" applyFill="1" applyBorder="1" applyAlignment="1">
      <alignment horizontal="center" vertical="center"/>
    </xf>
    <xf numFmtId="164" fontId="2" fillId="0" borderId="42" xfId="1" applyFont="1" applyFill="1" applyBorder="1" applyAlignment="1">
      <alignment horizontal="center" vertical="center"/>
    </xf>
    <xf numFmtId="164" fontId="2" fillId="0" borderId="43" xfId="1" applyFont="1" applyFill="1" applyBorder="1" applyAlignment="1">
      <alignment horizontal="center" vertical="center"/>
    </xf>
    <xf numFmtId="164" fontId="2" fillId="0" borderId="29" xfId="1" applyFont="1" applyFill="1" applyBorder="1" applyAlignment="1">
      <alignment horizontal="center" vertical="center"/>
    </xf>
    <xf numFmtId="164" fontId="2" fillId="7" borderId="27" xfId="1" applyFont="1" applyFill="1" applyBorder="1" applyAlignment="1">
      <alignment horizontal="center" vertical="center"/>
    </xf>
    <xf numFmtId="164" fontId="2" fillId="7" borderId="40" xfId="1" applyFont="1" applyFill="1" applyBorder="1" applyAlignment="1">
      <alignment horizontal="center" vertical="center"/>
    </xf>
    <xf numFmtId="164" fontId="2" fillId="0" borderId="40" xfId="1" applyFont="1" applyFill="1" applyBorder="1" applyAlignment="1">
      <alignment horizontal="center" vertical="center"/>
    </xf>
    <xf numFmtId="164" fontId="2" fillId="0" borderId="26" xfId="1" applyFont="1" applyFill="1" applyBorder="1" applyAlignment="1">
      <alignment horizontal="center" vertical="center"/>
    </xf>
    <xf numFmtId="166" fontId="2" fillId="0" borderId="25" xfId="0" quotePrefix="1" applyNumberFormat="1" applyFont="1" applyBorder="1" applyAlignment="1">
      <alignment horizontal="center" vertical="center"/>
    </xf>
    <xf numFmtId="166" fontId="2" fillId="0" borderId="29" xfId="0" quotePrefix="1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165" fontId="4" fillId="0" borderId="37" xfId="3" applyFont="1" applyFill="1" applyBorder="1" applyAlignment="1">
      <alignment horizontal="right" vertical="center"/>
    </xf>
    <xf numFmtId="0" fontId="4" fillId="0" borderId="35" xfId="0" applyFont="1" applyBorder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165" fontId="4" fillId="0" borderId="46" xfId="3" applyFont="1" applyFill="1" applyBorder="1" applyAlignment="1">
      <alignment horizontal="right" vertical="center"/>
    </xf>
    <xf numFmtId="164" fontId="2" fillId="7" borderId="33" xfId="1" applyFont="1" applyFill="1" applyBorder="1" applyAlignment="1">
      <alignment horizontal="center" vertical="center" wrapText="1"/>
    </xf>
    <xf numFmtId="164" fontId="2" fillId="7" borderId="47" xfId="1" applyFont="1" applyFill="1" applyBorder="1" applyAlignment="1">
      <alignment horizontal="center" vertical="center" wrapText="1"/>
    </xf>
    <xf numFmtId="164" fontId="2" fillId="7" borderId="32" xfId="1" applyFont="1" applyFill="1" applyBorder="1" applyAlignment="1">
      <alignment horizontal="center" vertical="center" wrapText="1"/>
    </xf>
    <xf numFmtId="166" fontId="2" fillId="0" borderId="35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2" fillId="0" borderId="29" xfId="0" applyFont="1" applyBorder="1" applyAlignment="1">
      <alignment vertical="center" wrapText="1"/>
    </xf>
    <xf numFmtId="165" fontId="4" fillId="0" borderId="44" xfId="3" applyFont="1" applyFill="1" applyBorder="1" applyAlignment="1">
      <alignment horizontal="right" vertical="center"/>
    </xf>
    <xf numFmtId="164" fontId="2" fillId="0" borderId="35" xfId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164" fontId="2" fillId="7" borderId="43" xfId="1" applyFont="1" applyFill="1" applyBorder="1" applyAlignment="1">
      <alignment horizontal="center" vertical="center"/>
    </xf>
    <xf numFmtId="164" fontId="2" fillId="7" borderId="33" xfId="1" applyFont="1" applyFill="1" applyBorder="1" applyAlignment="1">
      <alignment horizontal="center" vertical="center"/>
    </xf>
    <xf numFmtId="164" fontId="2" fillId="7" borderId="47" xfId="1" applyFont="1" applyFill="1" applyBorder="1" applyAlignment="1">
      <alignment horizontal="center" vertical="center"/>
    </xf>
    <xf numFmtId="164" fontId="2" fillId="7" borderId="32" xfId="1" applyFont="1" applyFill="1" applyBorder="1" applyAlignment="1">
      <alignment horizontal="center" vertical="center"/>
    </xf>
    <xf numFmtId="164" fontId="2" fillId="0" borderId="35" xfId="1" applyFont="1" applyFill="1" applyBorder="1" applyAlignment="1">
      <alignment horizontal="center" vertical="center"/>
    </xf>
    <xf numFmtId="164" fontId="2" fillId="7" borderId="26" xfId="1" applyFont="1" applyFill="1" applyBorder="1" applyAlignment="1">
      <alignment horizontal="center" vertical="center"/>
    </xf>
    <xf numFmtId="164" fontId="2" fillId="0" borderId="47" xfId="1" applyFont="1" applyFill="1" applyBorder="1" applyAlignment="1">
      <alignment horizontal="center" vertical="center"/>
    </xf>
    <xf numFmtId="164" fontId="2" fillId="0" borderId="32" xfId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3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3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9" fillId="6" borderId="1" xfId="0" applyFont="1" applyFill="1" applyBorder="1" applyAlignment="1">
      <alignment horizontal="right" vertical="center" wrapText="1"/>
    </xf>
    <xf numFmtId="164" fontId="2" fillId="0" borderId="37" xfId="1" applyFont="1" applyFill="1" applyBorder="1" applyAlignment="1">
      <alignment horizontal="center" vertical="center"/>
    </xf>
    <xf numFmtId="164" fontId="2" fillId="0" borderId="39" xfId="1" applyFont="1" applyFill="1" applyBorder="1" applyAlignment="1">
      <alignment horizontal="center" vertical="center"/>
    </xf>
    <xf numFmtId="164" fontId="2" fillId="0" borderId="38" xfId="1" applyFont="1" applyFill="1" applyBorder="1" applyAlignment="1">
      <alignment horizontal="center" vertical="center"/>
    </xf>
    <xf numFmtId="164" fontId="2" fillId="0" borderId="37" xfId="1" applyFont="1" applyFill="1" applyBorder="1" applyAlignment="1">
      <alignment horizontal="center" vertical="center" wrapText="1"/>
    </xf>
    <xf numFmtId="164" fontId="2" fillId="0" borderId="46" xfId="1" applyFont="1" applyFill="1" applyBorder="1" applyAlignment="1">
      <alignment horizontal="center" vertical="center" wrapText="1"/>
    </xf>
    <xf numFmtId="164" fontId="2" fillId="0" borderId="48" xfId="1" applyFont="1" applyFill="1" applyBorder="1" applyAlignment="1">
      <alignment horizontal="center" vertical="center"/>
    </xf>
    <xf numFmtId="164" fontId="2" fillId="0" borderId="34" xfId="1" applyFont="1" applyFill="1" applyBorder="1" applyAlignment="1">
      <alignment horizontal="center" vertical="center"/>
    </xf>
    <xf numFmtId="164" fontId="11" fillId="0" borderId="4" xfId="1" applyFont="1" applyFill="1" applyBorder="1" applyAlignment="1">
      <alignment horizontal="center" vertical="center" wrapText="1"/>
    </xf>
    <xf numFmtId="164" fontId="11" fillId="0" borderId="5" xfId="1" applyFont="1" applyFill="1" applyBorder="1" applyAlignment="1">
      <alignment horizontal="center" vertical="center" wrapText="1"/>
    </xf>
    <xf numFmtId="164" fontId="11" fillId="0" borderId="6" xfId="1" applyFont="1" applyFill="1" applyBorder="1" applyAlignment="1">
      <alignment horizontal="center" vertical="center" wrapText="1"/>
    </xf>
    <xf numFmtId="164" fontId="11" fillId="0" borderId="4" xfId="1" applyFont="1" applyFill="1" applyBorder="1" applyAlignment="1">
      <alignment horizontal="center" vertical="center"/>
    </xf>
    <xf numFmtId="164" fontId="11" fillId="0" borderId="5" xfId="1" applyFont="1" applyFill="1" applyBorder="1" applyAlignment="1">
      <alignment horizontal="center" vertical="center"/>
    </xf>
    <xf numFmtId="164" fontId="11" fillId="0" borderId="6" xfId="1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9" borderId="25" xfId="0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164" fontId="11" fillId="0" borderId="37" xfId="1" applyFont="1" applyFill="1" applyBorder="1" applyAlignment="1">
      <alignment horizontal="center" vertical="center" wrapText="1"/>
    </xf>
    <xf numFmtId="164" fontId="11" fillId="0" borderId="39" xfId="1" applyFont="1" applyFill="1" applyBorder="1" applyAlignment="1">
      <alignment horizontal="center" vertical="center" wrapText="1"/>
    </xf>
    <xf numFmtId="164" fontId="11" fillId="0" borderId="38" xfId="1" applyFont="1" applyFill="1" applyBorder="1" applyAlignment="1">
      <alignment horizontal="center" vertical="center" wrapText="1"/>
    </xf>
    <xf numFmtId="164" fontId="9" fillId="5" borderId="15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164" fontId="11" fillId="0" borderId="39" xfId="1" applyFont="1" applyFill="1" applyBorder="1" applyAlignment="1">
      <alignment horizontal="center" vertical="center"/>
    </xf>
    <xf numFmtId="164" fontId="11" fillId="0" borderId="38" xfId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164" fontId="2" fillId="0" borderId="25" xfId="1" applyFont="1" applyFill="1" applyBorder="1" applyAlignment="1">
      <alignment horizontal="center" vertical="center" wrapText="1"/>
    </xf>
    <xf numFmtId="164" fontId="2" fillId="0" borderId="29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3" borderId="4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166" fontId="9" fillId="5" borderId="16" xfId="2" applyNumberFormat="1" applyFont="1" applyFill="1" applyBorder="1" applyAlignment="1">
      <alignment horizontal="center" vertical="center" wrapText="1"/>
    </xf>
    <xf numFmtId="166" fontId="9" fillId="5" borderId="24" xfId="2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14" fillId="0" borderId="0" xfId="1" applyFont="1" applyFill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9" borderId="35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164" fontId="11" fillId="0" borderId="44" xfId="1" applyFont="1" applyFill="1" applyBorder="1" applyAlignment="1">
      <alignment horizontal="center" vertical="center" wrapText="1"/>
    </xf>
    <xf numFmtId="164" fontId="11" fillId="0" borderId="45" xfId="1" applyFont="1" applyFill="1" applyBorder="1" applyAlignment="1">
      <alignment horizontal="center" vertical="center"/>
    </xf>
    <xf numFmtId="164" fontId="11" fillId="0" borderId="28" xfId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left" vertical="center" wrapText="1"/>
    </xf>
    <xf numFmtId="0" fontId="11" fillId="9" borderId="2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1136732</xdr:colOff>
      <xdr:row>0</xdr:row>
      <xdr:rowOff>53830</xdr:rowOff>
    </xdr:from>
    <xdr:to>
      <xdr:col>7</xdr:col>
      <xdr:colOff>120050</xdr:colOff>
      <xdr:row>1</xdr:row>
      <xdr:rowOff>2818</xdr:rowOff>
    </xdr:to>
    <xdr:pic>
      <xdr:nvPicPr>
        <xdr:cNvPr id="2" name="Imagen 42" descr="Imagen que contiene Logotipo&#10;&#10;Descripción generada automáticamente">
          <a:extLst>
            <a:ext uri="{FF2B5EF4-FFF2-40B4-BE49-F238E27FC236}">
              <a16:creationId xmlns:a16="http://schemas.microsoft.com/office/drawing/2014/main" id="{27BB6840-05FA-4768-AE86-A9CCE592F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625" y="53830"/>
          <a:ext cx="1677532" cy="1336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154</xdr:row>
      <xdr:rowOff>207917</xdr:rowOff>
    </xdr:from>
    <xdr:to>
      <xdr:col>9</xdr:col>
      <xdr:colOff>304800</xdr:colOff>
      <xdr:row>154</xdr:row>
      <xdr:rowOff>209550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5B710028-0DC9-4A7C-A0D5-40E15FC4825D}"/>
            </a:ext>
          </a:extLst>
        </xdr:cNvPr>
        <xdr:cNvCxnSpPr/>
      </xdr:nvCxnSpPr>
      <xdr:spPr>
        <a:xfrm>
          <a:off x="4352925" y="126833267"/>
          <a:ext cx="3771900" cy="16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04621-269A-4E4F-A4DD-14442CD8EFC6}">
  <sheetPr>
    <pageSetUpPr fitToPage="1"/>
  </sheetPr>
  <dimension ref="A1:V168"/>
  <sheetViews>
    <sheetView tabSelected="1" view="pageBreakPreview" topLeftCell="A6" zoomScale="85" zoomScaleNormal="60" zoomScaleSheetLayoutView="85" workbookViewId="0">
      <pane ySplit="5" topLeftCell="A149" activePane="bottomLeft" state="frozen"/>
      <selection activeCell="A6" sqref="A6"/>
      <selection pane="bottomLeft" activeCell="V155" sqref="V155"/>
    </sheetView>
  </sheetViews>
  <sheetFormatPr baseColWidth="10" defaultColWidth="11.42578125" defaultRowHeight="17.25" x14ac:dyDescent="0.25"/>
  <cols>
    <col min="1" max="1" width="1.85546875" style="2" customWidth="1"/>
    <col min="2" max="2" width="8.42578125" style="3" bestFit="1" customWidth="1"/>
    <col min="3" max="3" width="9.140625" style="10" bestFit="1" customWidth="1"/>
    <col min="4" max="5" width="21.85546875" style="5" customWidth="1"/>
    <col min="6" max="6" width="33.42578125" style="6" bestFit="1" customWidth="1"/>
    <col min="7" max="18" width="5.7109375" style="6" customWidth="1"/>
    <col min="19" max="19" width="17.85546875" style="73" bestFit="1" customWidth="1"/>
    <col min="20" max="20" width="30.140625" style="5" customWidth="1"/>
    <col min="21" max="21" width="11.42578125" style="2"/>
    <col min="22" max="22" width="23.140625" style="2" customWidth="1"/>
    <col min="23" max="16384" width="11.42578125" style="2"/>
  </cols>
  <sheetData>
    <row r="1" spans="1:22" ht="110.1" customHeight="1" x14ac:dyDescent="0.25"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</row>
    <row r="2" spans="1:22" ht="32.25" x14ac:dyDescent="0.25">
      <c r="B2" s="221" t="s">
        <v>0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</row>
    <row r="3" spans="1:22" ht="30.75" x14ac:dyDescent="0.25">
      <c r="B3" s="226" t="s">
        <v>1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</row>
    <row r="4" spans="1:22" ht="24.75" x14ac:dyDescent="0.25">
      <c r="B4" s="238" t="s">
        <v>2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92"/>
    </row>
    <row r="5" spans="1:22" ht="21.75" x14ac:dyDescent="0.25">
      <c r="B5" s="227" t="s">
        <v>3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</row>
    <row r="6" spans="1:22" ht="6.95" customHeight="1" x14ac:dyDescent="0.25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22" ht="25.5" customHeight="1" x14ac:dyDescent="0.25">
      <c r="B7" s="232" t="s">
        <v>158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4"/>
    </row>
    <row r="8" spans="1:22" ht="5.0999999999999996" customHeight="1" thickBot="1" x14ac:dyDescent="0.3"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</row>
    <row r="9" spans="1:22" s="4" customFormat="1" ht="29.25" customHeight="1" x14ac:dyDescent="0.25">
      <c r="A9" s="8"/>
      <c r="B9" s="192" t="s">
        <v>4</v>
      </c>
      <c r="C9" s="194" t="s">
        <v>5</v>
      </c>
      <c r="D9" s="225" t="s">
        <v>6</v>
      </c>
      <c r="E9" s="225"/>
      <c r="F9" s="79" t="s">
        <v>100</v>
      </c>
      <c r="G9" s="212" t="s">
        <v>96</v>
      </c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47" t="s">
        <v>7</v>
      </c>
      <c r="T9" s="40"/>
    </row>
    <row r="10" spans="1:22" s="4" customFormat="1" ht="31.9" customHeight="1" thickBot="1" x14ac:dyDescent="0.3">
      <c r="A10" s="9"/>
      <c r="B10" s="193"/>
      <c r="C10" s="195"/>
      <c r="D10" s="80" t="s">
        <v>8</v>
      </c>
      <c r="E10" s="80" t="s">
        <v>9</v>
      </c>
      <c r="F10" s="81" t="s">
        <v>10</v>
      </c>
      <c r="G10" s="82">
        <v>1</v>
      </c>
      <c r="H10" s="83">
        <v>2</v>
      </c>
      <c r="I10" s="84">
        <v>3</v>
      </c>
      <c r="J10" s="85">
        <v>4</v>
      </c>
      <c r="K10" s="84">
        <v>5</v>
      </c>
      <c r="L10" s="84">
        <v>6</v>
      </c>
      <c r="M10" s="84">
        <v>7</v>
      </c>
      <c r="N10" s="84">
        <v>8</v>
      </c>
      <c r="O10" s="84">
        <v>9</v>
      </c>
      <c r="P10" s="84">
        <v>10</v>
      </c>
      <c r="Q10" s="84">
        <v>11</v>
      </c>
      <c r="R10" s="86">
        <v>12</v>
      </c>
      <c r="S10" s="248"/>
      <c r="T10" s="40"/>
      <c r="V10" s="37">
        <f ca="1">TODAY()</f>
        <v>45335</v>
      </c>
    </row>
    <row r="11" spans="1:22" s="4" customFormat="1" ht="5.0999999999999996" customHeight="1" x14ac:dyDescent="0.25">
      <c r="A11" s="8"/>
      <c r="B11" s="87"/>
      <c r="C11" s="87"/>
      <c r="D11" s="87"/>
      <c r="E11" s="87"/>
      <c r="F11" s="88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90"/>
      <c r="T11" s="40"/>
      <c r="V11" s="91"/>
    </row>
    <row r="12" spans="1:22" s="24" customFormat="1" ht="21.75" x14ac:dyDescent="0.25">
      <c r="B12" s="196" t="s">
        <v>11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8"/>
      <c r="T12" s="41"/>
    </row>
    <row r="13" spans="1:22" ht="19.5" customHeight="1" x14ac:dyDescent="0.25">
      <c r="B13" s="35" t="s">
        <v>12</v>
      </c>
      <c r="C13" s="36"/>
      <c r="D13" s="34"/>
      <c r="E13" s="34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74"/>
    </row>
    <row r="14" spans="1:22" ht="120.75" x14ac:dyDescent="0.25">
      <c r="B14" s="25">
        <v>1</v>
      </c>
      <c r="C14" s="47">
        <v>13880</v>
      </c>
      <c r="D14" s="164" t="s">
        <v>98</v>
      </c>
      <c r="E14" s="166" t="s">
        <v>13</v>
      </c>
      <c r="F14" s="39">
        <v>11969498.18</v>
      </c>
      <c r="G14" s="186" t="s">
        <v>144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8"/>
      <c r="S14" s="75">
        <v>45046</v>
      </c>
    </row>
    <row r="15" spans="1:22" ht="69" x14ac:dyDescent="0.25">
      <c r="B15" s="25">
        <f>B14+1</f>
        <v>2</v>
      </c>
      <c r="C15" s="47">
        <v>13890</v>
      </c>
      <c r="D15" s="165" t="s">
        <v>14</v>
      </c>
      <c r="E15" s="166" t="s">
        <v>13</v>
      </c>
      <c r="F15" s="39">
        <v>23910828</v>
      </c>
      <c r="G15" s="55"/>
      <c r="H15" s="56"/>
      <c r="I15" s="56"/>
      <c r="J15" s="56"/>
      <c r="K15" s="56"/>
      <c r="L15" s="57"/>
      <c r="M15" s="57"/>
      <c r="N15" s="57"/>
      <c r="O15" s="57"/>
      <c r="P15" s="57"/>
      <c r="Q15" s="57"/>
      <c r="R15" s="58"/>
      <c r="S15" s="72">
        <v>45442</v>
      </c>
    </row>
    <row r="16" spans="1:22" ht="40.15" customHeight="1" x14ac:dyDescent="0.25">
      <c r="B16" s="213">
        <f t="shared" ref="B16" si="0">B15+1</f>
        <v>3</v>
      </c>
      <c r="C16" s="215">
        <v>13892</v>
      </c>
      <c r="D16" s="239" t="s">
        <v>82</v>
      </c>
      <c r="E16" s="167" t="s">
        <v>13</v>
      </c>
      <c r="F16" s="241">
        <v>15096247</v>
      </c>
      <c r="G16" s="209" t="s">
        <v>145</v>
      </c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1"/>
      <c r="S16" s="112">
        <v>45168</v>
      </c>
    </row>
    <row r="17" spans="2:20" ht="40.15" customHeight="1" x14ac:dyDescent="0.25">
      <c r="B17" s="214"/>
      <c r="C17" s="216"/>
      <c r="D17" s="240"/>
      <c r="E17" s="168" t="s">
        <v>13</v>
      </c>
      <c r="F17" s="242"/>
      <c r="G17" s="113"/>
      <c r="H17" s="114"/>
      <c r="I17" s="114"/>
      <c r="J17" s="114"/>
      <c r="K17" s="114"/>
      <c r="L17" s="115"/>
      <c r="M17" s="115"/>
      <c r="N17" s="115"/>
      <c r="O17" s="115"/>
      <c r="P17" s="115"/>
      <c r="Q17" s="115"/>
      <c r="R17" s="116"/>
      <c r="S17" s="117">
        <v>45442</v>
      </c>
    </row>
    <row r="18" spans="2:20" ht="86.25" x14ac:dyDescent="0.25">
      <c r="B18" s="25">
        <f>B16+1</f>
        <v>4</v>
      </c>
      <c r="C18" s="96">
        <v>13894</v>
      </c>
      <c r="D18" s="164" t="s">
        <v>99</v>
      </c>
      <c r="E18" s="169" t="s">
        <v>13</v>
      </c>
      <c r="F18" s="22">
        <v>5149544</v>
      </c>
      <c r="G18" s="186" t="s">
        <v>146</v>
      </c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8"/>
      <c r="S18" s="72">
        <v>44985</v>
      </c>
    </row>
    <row r="19" spans="2:20" ht="120.75" x14ac:dyDescent="0.25">
      <c r="B19" s="25">
        <f>B18+1</f>
        <v>5</v>
      </c>
      <c r="C19" s="47">
        <v>14588</v>
      </c>
      <c r="D19" s="165" t="s">
        <v>15</v>
      </c>
      <c r="E19" s="166" t="s">
        <v>13</v>
      </c>
      <c r="F19" s="39">
        <v>1022723261.8200001</v>
      </c>
      <c r="G19" s="55"/>
      <c r="H19" s="56"/>
      <c r="I19" s="56"/>
      <c r="J19" s="57"/>
      <c r="K19" s="57"/>
      <c r="L19" s="57"/>
      <c r="M19" s="57"/>
      <c r="N19" s="57"/>
      <c r="O19" s="57"/>
      <c r="P19" s="57"/>
      <c r="Q19" s="57"/>
      <c r="R19" s="58"/>
      <c r="S19" s="72">
        <v>45381</v>
      </c>
    </row>
    <row r="20" spans="2:20" ht="120.75" x14ac:dyDescent="0.25">
      <c r="B20" s="25">
        <f t="shared" ref="B20:B21" si="1">B19+1</f>
        <v>6</v>
      </c>
      <c r="C20" s="47">
        <v>14600</v>
      </c>
      <c r="D20" s="165" t="s">
        <v>16</v>
      </c>
      <c r="E20" s="166" t="s">
        <v>13</v>
      </c>
      <c r="F20" s="39">
        <v>199706213.16999999</v>
      </c>
      <c r="G20" s="55"/>
      <c r="H20" s="56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72">
        <v>45351</v>
      </c>
    </row>
    <row r="21" spans="2:20" ht="120.75" x14ac:dyDescent="0.25">
      <c r="B21" s="25">
        <f t="shared" si="1"/>
        <v>7</v>
      </c>
      <c r="C21" s="47">
        <v>14601</v>
      </c>
      <c r="D21" s="165" t="s">
        <v>17</v>
      </c>
      <c r="E21" s="166" t="s">
        <v>13</v>
      </c>
      <c r="F21" s="39">
        <v>250000000</v>
      </c>
      <c r="G21" s="55"/>
      <c r="H21" s="56"/>
      <c r="I21" s="56"/>
      <c r="J21" s="57"/>
      <c r="K21" s="57"/>
      <c r="L21" s="57"/>
      <c r="M21" s="57"/>
      <c r="N21" s="57"/>
      <c r="O21" s="57"/>
      <c r="P21" s="57"/>
      <c r="Q21" s="57"/>
      <c r="R21" s="58"/>
      <c r="S21" s="72">
        <v>45381</v>
      </c>
    </row>
    <row r="22" spans="2:20" ht="207" x14ac:dyDescent="0.25">
      <c r="B22" s="25">
        <f>B21+1</f>
        <v>8</v>
      </c>
      <c r="C22" s="47">
        <v>14615</v>
      </c>
      <c r="D22" s="165" t="s">
        <v>18</v>
      </c>
      <c r="E22" s="166" t="s">
        <v>13</v>
      </c>
      <c r="F22" s="39">
        <v>259306551.30000001</v>
      </c>
      <c r="G22" s="55"/>
      <c r="H22" s="56"/>
      <c r="I22" s="56"/>
      <c r="J22" s="56"/>
      <c r="K22" s="56"/>
      <c r="L22" s="56"/>
      <c r="M22" s="56"/>
      <c r="N22" s="56"/>
      <c r="O22" s="57"/>
      <c r="P22" s="57"/>
      <c r="Q22" s="57"/>
      <c r="R22" s="58"/>
      <c r="S22" s="72">
        <v>45534</v>
      </c>
    </row>
    <row r="23" spans="2:20" ht="86.25" x14ac:dyDescent="0.25">
      <c r="B23" s="25">
        <f>B22+1</f>
        <v>9</v>
      </c>
      <c r="C23" s="47">
        <v>14641</v>
      </c>
      <c r="D23" s="165" t="s">
        <v>89</v>
      </c>
      <c r="E23" s="166" t="s">
        <v>13</v>
      </c>
      <c r="F23" s="39">
        <v>19673675</v>
      </c>
      <c r="G23" s="55"/>
      <c r="H23" s="56"/>
      <c r="I23" s="56"/>
      <c r="J23" s="56"/>
      <c r="K23" s="56"/>
      <c r="L23" s="56"/>
      <c r="M23" s="56"/>
      <c r="N23" s="56"/>
      <c r="O23" s="57"/>
      <c r="P23" s="57"/>
      <c r="Q23" s="57"/>
      <c r="R23" s="58"/>
      <c r="S23" s="72">
        <v>45534</v>
      </c>
    </row>
    <row r="24" spans="2:20" s="14" customFormat="1" ht="103.5" x14ac:dyDescent="0.25">
      <c r="B24" s="26">
        <f>B23+1</f>
        <v>10</v>
      </c>
      <c r="C24" s="47">
        <v>14996</v>
      </c>
      <c r="D24" s="165" t="s">
        <v>101</v>
      </c>
      <c r="E24" s="166" t="s">
        <v>13</v>
      </c>
      <c r="F24" s="16">
        <v>12351078</v>
      </c>
      <c r="G24" s="186" t="s">
        <v>147</v>
      </c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8"/>
      <c r="S24" s="76">
        <v>45076</v>
      </c>
      <c r="T24" s="19"/>
    </row>
    <row r="25" spans="2:20" x14ac:dyDescent="0.25">
      <c r="B25" s="223" t="s">
        <v>13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</row>
    <row r="26" spans="2:20" ht="19.5" x14ac:dyDescent="0.25">
      <c r="B26" s="235" t="s">
        <v>19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7"/>
    </row>
    <row r="27" spans="2:20" s="14" customFormat="1" ht="120.75" x14ac:dyDescent="0.25">
      <c r="B27" s="26">
        <f>B24+1</f>
        <v>11</v>
      </c>
      <c r="C27" s="48">
        <v>14731</v>
      </c>
      <c r="D27" s="99" t="s">
        <v>20</v>
      </c>
      <c r="E27" s="170" t="s">
        <v>13</v>
      </c>
      <c r="F27" s="16">
        <v>8638298</v>
      </c>
      <c r="G27" s="59"/>
      <c r="H27" s="60"/>
      <c r="I27" s="60"/>
      <c r="J27" s="61"/>
      <c r="K27" s="61"/>
      <c r="L27" s="61"/>
      <c r="M27" s="61"/>
      <c r="N27" s="61"/>
      <c r="O27" s="61"/>
      <c r="P27" s="61"/>
      <c r="Q27" s="61"/>
      <c r="R27" s="62"/>
      <c r="S27" s="76">
        <v>45381</v>
      </c>
      <c r="T27" s="19"/>
    </row>
    <row r="28" spans="2:20" s="14" customFormat="1" ht="90" customHeight="1" x14ac:dyDescent="0.25">
      <c r="B28" s="26">
        <f>B27+1</f>
        <v>12</v>
      </c>
      <c r="C28" s="48">
        <v>14771</v>
      </c>
      <c r="D28" s="99" t="s">
        <v>92</v>
      </c>
      <c r="E28" s="170" t="s">
        <v>13</v>
      </c>
      <c r="F28" s="16">
        <v>567772</v>
      </c>
      <c r="G28" s="59"/>
      <c r="H28" s="60"/>
      <c r="I28" s="60"/>
      <c r="J28" s="61"/>
      <c r="K28" s="61"/>
      <c r="L28" s="61"/>
      <c r="M28" s="61"/>
      <c r="N28" s="61"/>
      <c r="O28" s="61"/>
      <c r="P28" s="61"/>
      <c r="Q28" s="61"/>
      <c r="R28" s="62"/>
      <c r="S28" s="76">
        <v>45381</v>
      </c>
      <c r="T28" s="19"/>
    </row>
    <row r="29" spans="2:20" x14ac:dyDescent="0.25">
      <c r="B29" s="222" t="s">
        <v>13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4"/>
    </row>
    <row r="30" spans="2:20" ht="21.75" x14ac:dyDescent="0.25">
      <c r="B30" s="196" t="s">
        <v>21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8"/>
    </row>
    <row r="31" spans="2:20" ht="19.5" x14ac:dyDescent="0.25">
      <c r="B31" s="235" t="s">
        <v>22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7"/>
    </row>
    <row r="32" spans="2:20" ht="138" x14ac:dyDescent="0.25">
      <c r="B32" s="25">
        <f>B28+1</f>
        <v>13</v>
      </c>
      <c r="C32" s="47">
        <v>14415</v>
      </c>
      <c r="D32" s="171" t="s">
        <v>74</v>
      </c>
      <c r="E32" s="172" t="s">
        <v>13</v>
      </c>
      <c r="F32" s="7">
        <v>420087317</v>
      </c>
      <c r="G32" s="64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72" t="s">
        <v>97</v>
      </c>
    </row>
    <row r="33" spans="1:20" ht="69" x14ac:dyDescent="0.25">
      <c r="B33" s="25">
        <f>B32+1</f>
        <v>14</v>
      </c>
      <c r="C33" s="47">
        <v>14649</v>
      </c>
      <c r="D33" s="171" t="s">
        <v>75</v>
      </c>
      <c r="E33" s="172" t="s">
        <v>13</v>
      </c>
      <c r="F33" s="7">
        <v>727894513</v>
      </c>
      <c r="G33" s="64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6"/>
      <c r="S33" s="72">
        <v>45656</v>
      </c>
    </row>
    <row r="34" spans="1:20" ht="138" x14ac:dyDescent="0.25">
      <c r="B34" s="25">
        <f>B33+1</f>
        <v>15</v>
      </c>
      <c r="C34" s="47">
        <v>16130</v>
      </c>
      <c r="D34" s="171" t="s">
        <v>102</v>
      </c>
      <c r="E34" s="172" t="s">
        <v>13</v>
      </c>
      <c r="F34" s="97">
        <v>74857109</v>
      </c>
      <c r="G34" s="64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6"/>
      <c r="S34" s="72" t="s">
        <v>97</v>
      </c>
    </row>
    <row r="35" spans="1:20" x14ac:dyDescent="0.25">
      <c r="B35" s="228" t="s">
        <v>13</v>
      </c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</row>
    <row r="36" spans="1:20" ht="19.5" x14ac:dyDescent="0.25">
      <c r="B36" s="229" t="s">
        <v>83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1"/>
    </row>
    <row r="37" spans="1:20" ht="103.5" x14ac:dyDescent="0.25">
      <c r="B37" s="25">
        <f>B34+1</f>
        <v>16</v>
      </c>
      <c r="C37" s="48">
        <v>14025</v>
      </c>
      <c r="D37" s="173" t="s">
        <v>84</v>
      </c>
      <c r="E37" s="172" t="s">
        <v>13</v>
      </c>
      <c r="F37" s="7">
        <v>21668804</v>
      </c>
      <c r="G37" s="64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6"/>
      <c r="S37" s="72">
        <v>45656</v>
      </c>
    </row>
    <row r="38" spans="1:20" ht="15.75" customHeight="1" x14ac:dyDescent="0.25">
      <c r="B38" s="222" t="s">
        <v>13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4"/>
    </row>
    <row r="39" spans="1:20" ht="21.75" x14ac:dyDescent="0.25">
      <c r="A39" s="249" t="s">
        <v>23</v>
      </c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50"/>
    </row>
    <row r="40" spans="1:20" ht="19.5" customHeight="1" x14ac:dyDescent="0.25">
      <c r="B40" s="235" t="s">
        <v>24</v>
      </c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7"/>
    </row>
    <row r="41" spans="1:20" ht="103.5" x14ac:dyDescent="0.25">
      <c r="B41" s="26">
        <f>B37+1</f>
        <v>17</v>
      </c>
      <c r="C41" s="49">
        <v>12897</v>
      </c>
      <c r="D41" s="174" t="s">
        <v>25</v>
      </c>
      <c r="E41" s="105" t="s">
        <v>13</v>
      </c>
      <c r="F41" s="22">
        <v>112184524</v>
      </c>
      <c r="G41" s="59"/>
      <c r="H41" s="60"/>
      <c r="I41" s="60"/>
      <c r="J41" s="61"/>
      <c r="K41" s="61"/>
      <c r="L41" s="61"/>
      <c r="M41" s="61"/>
      <c r="N41" s="61"/>
      <c r="O41" s="61"/>
      <c r="P41" s="61"/>
      <c r="Q41" s="61"/>
      <c r="R41" s="62"/>
      <c r="S41" s="76">
        <v>45381</v>
      </c>
    </row>
    <row r="42" spans="1:20" ht="189.75" x14ac:dyDescent="0.25">
      <c r="B42" s="26">
        <f>B41+1</f>
        <v>18</v>
      </c>
      <c r="C42" s="49">
        <v>13278</v>
      </c>
      <c r="D42" s="174" t="s">
        <v>80</v>
      </c>
      <c r="E42" s="111" t="s">
        <v>81</v>
      </c>
      <c r="F42" s="22">
        <v>22462683</v>
      </c>
      <c r="G42" s="186" t="s">
        <v>147</v>
      </c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8"/>
      <c r="S42" s="76">
        <v>45076</v>
      </c>
    </row>
    <row r="43" spans="1:20" s="14" customFormat="1" ht="86.25" x14ac:dyDescent="0.25">
      <c r="B43" s="93">
        <f t="shared" ref="B43" si="2">B42+1</f>
        <v>19</v>
      </c>
      <c r="C43" s="94">
        <v>13302</v>
      </c>
      <c r="D43" s="100" t="s">
        <v>103</v>
      </c>
      <c r="E43" s="101" t="s">
        <v>13</v>
      </c>
      <c r="F43" s="102">
        <v>72518567</v>
      </c>
      <c r="G43" s="59"/>
      <c r="H43" s="60"/>
      <c r="I43" s="60"/>
      <c r="J43" s="61"/>
      <c r="K43" s="61"/>
      <c r="L43" s="61"/>
      <c r="M43" s="61"/>
      <c r="N43" s="61"/>
      <c r="O43" s="61"/>
      <c r="P43" s="61"/>
      <c r="Q43" s="61"/>
      <c r="R43" s="62"/>
      <c r="S43" s="76">
        <v>45381</v>
      </c>
      <c r="T43" s="19"/>
    </row>
    <row r="44" spans="1:20" s="14" customFormat="1" ht="40.15" customHeight="1" x14ac:dyDescent="0.25">
      <c r="B44" s="257">
        <f>B43+1</f>
        <v>20</v>
      </c>
      <c r="C44" s="201">
        <v>13518</v>
      </c>
      <c r="D44" s="219" t="s">
        <v>26</v>
      </c>
      <c r="E44" s="205" t="s">
        <v>27</v>
      </c>
      <c r="F44" s="103">
        <v>256993362</v>
      </c>
      <c r="G44" s="118"/>
      <c r="H44" s="119"/>
      <c r="I44" s="119"/>
      <c r="J44" s="119"/>
      <c r="K44" s="119"/>
      <c r="L44" s="119"/>
      <c r="M44" s="120"/>
      <c r="N44" s="120"/>
      <c r="O44" s="120"/>
      <c r="P44" s="120"/>
      <c r="Q44" s="120"/>
      <c r="R44" s="121"/>
      <c r="S44" s="122">
        <v>45473</v>
      </c>
      <c r="T44" s="19"/>
    </row>
    <row r="45" spans="1:20" s="14" customFormat="1" ht="40.15" customHeight="1" x14ac:dyDescent="0.25">
      <c r="B45" s="258"/>
      <c r="C45" s="202"/>
      <c r="D45" s="220"/>
      <c r="E45" s="206"/>
      <c r="F45" s="104">
        <v>200615327</v>
      </c>
      <c r="G45" s="123"/>
      <c r="H45" s="124"/>
      <c r="I45" s="124"/>
      <c r="J45" s="124"/>
      <c r="K45" s="124"/>
      <c r="L45" s="124"/>
      <c r="M45" s="125"/>
      <c r="N45" s="125"/>
      <c r="O45" s="125"/>
      <c r="P45" s="125"/>
      <c r="Q45" s="125"/>
      <c r="R45" s="126"/>
      <c r="S45" s="127">
        <v>45473</v>
      </c>
      <c r="T45" s="19"/>
    </row>
    <row r="46" spans="1:20" s="14" customFormat="1" ht="49.9" customHeight="1" x14ac:dyDescent="0.25">
      <c r="B46" s="199">
        <f>B44+1</f>
        <v>21</v>
      </c>
      <c r="C46" s="201">
        <v>13523</v>
      </c>
      <c r="D46" s="219" t="s">
        <v>28</v>
      </c>
      <c r="E46" s="205" t="s">
        <v>29</v>
      </c>
      <c r="F46" s="103">
        <v>60011148</v>
      </c>
      <c r="G46" s="118"/>
      <c r="H46" s="119"/>
      <c r="I46" s="119"/>
      <c r="J46" s="119"/>
      <c r="K46" s="119"/>
      <c r="L46" s="120"/>
      <c r="M46" s="120"/>
      <c r="N46" s="120"/>
      <c r="O46" s="120"/>
      <c r="P46" s="120"/>
      <c r="Q46" s="120"/>
      <c r="R46" s="121"/>
      <c r="S46" s="122">
        <v>45442</v>
      </c>
      <c r="T46" s="19"/>
    </row>
    <row r="47" spans="1:20" s="14" customFormat="1" ht="49.9" customHeight="1" x14ac:dyDescent="0.25">
      <c r="B47" s="200"/>
      <c r="C47" s="202"/>
      <c r="D47" s="220"/>
      <c r="E47" s="206"/>
      <c r="F47" s="104">
        <v>107590663</v>
      </c>
      <c r="G47" s="123"/>
      <c r="H47" s="124"/>
      <c r="I47" s="124"/>
      <c r="J47" s="124"/>
      <c r="K47" s="124"/>
      <c r="L47" s="125"/>
      <c r="M47" s="125"/>
      <c r="N47" s="125"/>
      <c r="O47" s="125"/>
      <c r="P47" s="125"/>
      <c r="Q47" s="125"/>
      <c r="R47" s="126"/>
      <c r="S47" s="127">
        <v>45442</v>
      </c>
      <c r="T47" s="19"/>
    </row>
    <row r="48" spans="1:20" s="14" customFormat="1" ht="49.9" customHeight="1" x14ac:dyDescent="0.25">
      <c r="B48" s="199">
        <f>B46+1</f>
        <v>22</v>
      </c>
      <c r="C48" s="201">
        <v>13530</v>
      </c>
      <c r="D48" s="219" t="s">
        <v>30</v>
      </c>
      <c r="E48" s="205" t="s">
        <v>31</v>
      </c>
      <c r="F48" s="103">
        <v>58600426</v>
      </c>
      <c r="G48" s="118"/>
      <c r="H48" s="119"/>
      <c r="I48" s="119"/>
      <c r="J48" s="119"/>
      <c r="K48" s="120"/>
      <c r="L48" s="120"/>
      <c r="M48" s="120"/>
      <c r="N48" s="120"/>
      <c r="O48" s="120"/>
      <c r="P48" s="120"/>
      <c r="Q48" s="120"/>
      <c r="R48" s="121"/>
      <c r="S48" s="122">
        <v>45412</v>
      </c>
      <c r="T48" s="19"/>
    </row>
    <row r="49" spans="2:20" s="14" customFormat="1" ht="49.9" customHeight="1" x14ac:dyDescent="0.25">
      <c r="B49" s="200"/>
      <c r="C49" s="202"/>
      <c r="D49" s="220"/>
      <c r="E49" s="206"/>
      <c r="F49" s="104">
        <v>61929676</v>
      </c>
      <c r="G49" s="123"/>
      <c r="H49" s="124"/>
      <c r="I49" s="124"/>
      <c r="J49" s="124"/>
      <c r="K49" s="125"/>
      <c r="L49" s="125"/>
      <c r="M49" s="125"/>
      <c r="N49" s="125"/>
      <c r="O49" s="125"/>
      <c r="P49" s="125"/>
      <c r="Q49" s="125"/>
      <c r="R49" s="126"/>
      <c r="S49" s="127">
        <v>45412</v>
      </c>
      <c r="T49" s="19"/>
    </row>
    <row r="50" spans="2:20" s="14" customFormat="1" ht="64.900000000000006" customHeight="1" x14ac:dyDescent="0.25">
      <c r="B50" s="199">
        <f>B48+1</f>
        <v>23</v>
      </c>
      <c r="C50" s="201">
        <v>13532</v>
      </c>
      <c r="D50" s="219" t="s">
        <v>32</v>
      </c>
      <c r="E50" s="205" t="s">
        <v>33</v>
      </c>
      <c r="F50" s="103">
        <v>21379657</v>
      </c>
      <c r="G50" s="118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28"/>
      <c r="S50" s="122">
        <v>45656</v>
      </c>
      <c r="T50" s="19"/>
    </row>
    <row r="51" spans="2:20" s="14" customFormat="1" ht="64.900000000000006" customHeight="1" x14ac:dyDescent="0.25">
      <c r="B51" s="200"/>
      <c r="C51" s="202"/>
      <c r="D51" s="220"/>
      <c r="E51" s="206"/>
      <c r="F51" s="104">
        <v>15620343</v>
      </c>
      <c r="G51" s="123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9"/>
      <c r="S51" s="127">
        <v>45656</v>
      </c>
      <c r="T51" s="19"/>
    </row>
    <row r="52" spans="2:20" s="14" customFormat="1" ht="49.9" customHeight="1" x14ac:dyDescent="0.25">
      <c r="B52" s="199">
        <f>B50+1</f>
        <v>24</v>
      </c>
      <c r="C52" s="201">
        <v>13537</v>
      </c>
      <c r="D52" s="219" t="s">
        <v>34</v>
      </c>
      <c r="E52" s="205" t="s">
        <v>35</v>
      </c>
      <c r="F52" s="103">
        <v>12012314.58</v>
      </c>
      <c r="G52" s="209" t="s">
        <v>148</v>
      </c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1"/>
      <c r="S52" s="122">
        <v>45107</v>
      </c>
      <c r="T52" s="19"/>
    </row>
    <row r="53" spans="2:20" s="14" customFormat="1" ht="49.9" customHeight="1" x14ac:dyDescent="0.25">
      <c r="B53" s="200"/>
      <c r="C53" s="202"/>
      <c r="D53" s="220"/>
      <c r="E53" s="206"/>
      <c r="F53" s="104">
        <v>17353333</v>
      </c>
      <c r="G53" s="123"/>
      <c r="H53" s="124"/>
      <c r="I53" s="124"/>
      <c r="J53" s="125"/>
      <c r="K53" s="125"/>
      <c r="L53" s="125"/>
      <c r="M53" s="125"/>
      <c r="N53" s="125"/>
      <c r="O53" s="125"/>
      <c r="P53" s="125"/>
      <c r="Q53" s="125"/>
      <c r="R53" s="126"/>
      <c r="S53" s="127">
        <v>45381</v>
      </c>
      <c r="T53" s="19"/>
    </row>
    <row r="54" spans="2:20" s="14" customFormat="1" ht="49.9" customHeight="1" x14ac:dyDescent="0.25">
      <c r="B54" s="199">
        <f>B52+1</f>
        <v>25</v>
      </c>
      <c r="C54" s="201">
        <v>13656</v>
      </c>
      <c r="D54" s="219" t="s">
        <v>36</v>
      </c>
      <c r="E54" s="205" t="s">
        <v>78</v>
      </c>
      <c r="F54" s="103">
        <v>524142828</v>
      </c>
      <c r="G54" s="118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28"/>
      <c r="S54" s="122">
        <v>45656</v>
      </c>
      <c r="T54" s="19"/>
    </row>
    <row r="55" spans="2:20" s="14" customFormat="1" ht="49.9" customHeight="1" x14ac:dyDescent="0.25">
      <c r="B55" s="200"/>
      <c r="C55" s="202"/>
      <c r="D55" s="220"/>
      <c r="E55" s="206"/>
      <c r="F55" s="104">
        <v>541393119</v>
      </c>
      <c r="G55" s="123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9"/>
      <c r="S55" s="127" t="s">
        <v>97</v>
      </c>
      <c r="T55" s="19"/>
    </row>
    <row r="56" spans="2:20" s="14" customFormat="1" ht="45" customHeight="1" x14ac:dyDescent="0.25">
      <c r="B56" s="199">
        <f>B54+1</f>
        <v>26</v>
      </c>
      <c r="C56" s="201">
        <v>13747</v>
      </c>
      <c r="D56" s="219" t="s">
        <v>37</v>
      </c>
      <c r="E56" s="205" t="s">
        <v>13</v>
      </c>
      <c r="F56" s="103">
        <v>46400670.170000002</v>
      </c>
      <c r="G56" s="118"/>
      <c r="H56" s="119"/>
      <c r="I56" s="119"/>
      <c r="J56" s="119"/>
      <c r="K56" s="120"/>
      <c r="L56" s="120"/>
      <c r="M56" s="120"/>
      <c r="N56" s="120"/>
      <c r="O56" s="120"/>
      <c r="P56" s="120"/>
      <c r="Q56" s="120"/>
      <c r="R56" s="121"/>
      <c r="S56" s="122">
        <v>45412</v>
      </c>
      <c r="T56" s="19"/>
    </row>
    <row r="57" spans="2:20" s="14" customFormat="1" ht="45" customHeight="1" x14ac:dyDescent="0.25">
      <c r="B57" s="200"/>
      <c r="C57" s="202"/>
      <c r="D57" s="220"/>
      <c r="E57" s="206"/>
      <c r="F57" s="104">
        <v>23096108</v>
      </c>
      <c r="G57" s="123"/>
      <c r="H57" s="124"/>
      <c r="I57" s="124"/>
      <c r="J57" s="124"/>
      <c r="K57" s="125"/>
      <c r="L57" s="125"/>
      <c r="M57" s="125"/>
      <c r="N57" s="125"/>
      <c r="O57" s="125"/>
      <c r="P57" s="125"/>
      <c r="Q57" s="125"/>
      <c r="R57" s="126"/>
      <c r="S57" s="127">
        <v>45412</v>
      </c>
      <c r="T57" s="19"/>
    </row>
    <row r="58" spans="2:20" s="14" customFormat="1" ht="49.9" customHeight="1" x14ac:dyDescent="0.25">
      <c r="B58" s="199">
        <f>B56+1</f>
        <v>27</v>
      </c>
      <c r="C58" s="201">
        <v>14124</v>
      </c>
      <c r="D58" s="219" t="s">
        <v>38</v>
      </c>
      <c r="E58" s="205" t="s">
        <v>13</v>
      </c>
      <c r="F58" s="103">
        <v>36092884</v>
      </c>
      <c r="G58" s="209" t="s">
        <v>145</v>
      </c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1"/>
      <c r="S58" s="122">
        <v>45168</v>
      </c>
      <c r="T58" s="19"/>
    </row>
    <row r="59" spans="2:20" s="14" customFormat="1" ht="49.9" customHeight="1" x14ac:dyDescent="0.25">
      <c r="B59" s="200"/>
      <c r="C59" s="202"/>
      <c r="D59" s="220"/>
      <c r="E59" s="206"/>
      <c r="F59" s="104">
        <v>64524823</v>
      </c>
      <c r="G59" s="123"/>
      <c r="H59" s="124"/>
      <c r="I59" s="124"/>
      <c r="J59" s="125"/>
      <c r="K59" s="125"/>
      <c r="L59" s="125"/>
      <c r="M59" s="125"/>
      <c r="N59" s="125"/>
      <c r="O59" s="125"/>
      <c r="P59" s="125"/>
      <c r="Q59" s="125"/>
      <c r="R59" s="126"/>
      <c r="S59" s="127">
        <v>45381</v>
      </c>
      <c r="T59" s="19"/>
    </row>
    <row r="60" spans="2:20" s="14" customFormat="1" ht="49.9" customHeight="1" x14ac:dyDescent="0.25">
      <c r="B60" s="199">
        <f>B58+1</f>
        <v>28</v>
      </c>
      <c r="C60" s="201">
        <v>14125</v>
      </c>
      <c r="D60" s="219" t="s">
        <v>39</v>
      </c>
      <c r="E60" s="205" t="s">
        <v>13</v>
      </c>
      <c r="F60" s="103">
        <v>94392520</v>
      </c>
      <c r="G60" s="209" t="s">
        <v>146</v>
      </c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1"/>
      <c r="S60" s="122">
        <v>44985</v>
      </c>
      <c r="T60" s="19"/>
    </row>
    <row r="61" spans="2:20" s="14" customFormat="1" ht="49.9" customHeight="1" x14ac:dyDescent="0.25">
      <c r="B61" s="200"/>
      <c r="C61" s="202"/>
      <c r="D61" s="220"/>
      <c r="E61" s="206"/>
      <c r="F61" s="104">
        <v>30518759</v>
      </c>
      <c r="G61" s="123"/>
      <c r="H61" s="124"/>
      <c r="I61" s="124"/>
      <c r="J61" s="125"/>
      <c r="K61" s="125"/>
      <c r="L61" s="125"/>
      <c r="M61" s="125"/>
      <c r="N61" s="125"/>
      <c r="O61" s="125"/>
      <c r="P61" s="125"/>
      <c r="Q61" s="125"/>
      <c r="R61" s="126"/>
      <c r="S61" s="127">
        <v>45381</v>
      </c>
      <c r="T61" s="19"/>
    </row>
    <row r="62" spans="2:20" s="14" customFormat="1" ht="64.900000000000006" customHeight="1" x14ac:dyDescent="0.25">
      <c r="B62" s="199">
        <f>B60+1</f>
        <v>29</v>
      </c>
      <c r="C62" s="201">
        <v>14127</v>
      </c>
      <c r="D62" s="219" t="s">
        <v>40</v>
      </c>
      <c r="E62" s="205" t="s">
        <v>13</v>
      </c>
      <c r="F62" s="103">
        <v>81086958</v>
      </c>
      <c r="G62" s="209" t="s">
        <v>149</v>
      </c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1"/>
      <c r="S62" s="122">
        <v>45290</v>
      </c>
      <c r="T62" s="19"/>
    </row>
    <row r="63" spans="2:20" s="14" customFormat="1" ht="64.900000000000006" customHeight="1" x14ac:dyDescent="0.25">
      <c r="B63" s="200"/>
      <c r="C63" s="202"/>
      <c r="D63" s="220"/>
      <c r="E63" s="206"/>
      <c r="F63" s="104">
        <v>109007100</v>
      </c>
      <c r="G63" s="123"/>
      <c r="H63" s="124"/>
      <c r="I63" s="124"/>
      <c r="J63" s="124"/>
      <c r="K63" s="124"/>
      <c r="L63" s="125"/>
      <c r="M63" s="125"/>
      <c r="N63" s="125"/>
      <c r="O63" s="125"/>
      <c r="P63" s="125"/>
      <c r="Q63" s="125"/>
      <c r="R63" s="126"/>
      <c r="S63" s="127">
        <v>45442</v>
      </c>
      <c r="T63" s="19"/>
    </row>
    <row r="64" spans="2:20" s="14" customFormat="1" ht="75" customHeight="1" x14ac:dyDescent="0.25">
      <c r="B64" s="199">
        <f>B62+1</f>
        <v>30</v>
      </c>
      <c r="C64" s="201">
        <v>14178</v>
      </c>
      <c r="D64" s="219" t="s">
        <v>41</v>
      </c>
      <c r="E64" s="205" t="s">
        <v>13</v>
      </c>
      <c r="F64" s="103">
        <v>275521419</v>
      </c>
      <c r="G64" s="118"/>
      <c r="H64" s="119"/>
      <c r="I64" s="119"/>
      <c r="J64" s="119"/>
      <c r="K64" s="120"/>
      <c r="L64" s="120"/>
      <c r="M64" s="120"/>
      <c r="N64" s="120"/>
      <c r="O64" s="120"/>
      <c r="P64" s="120"/>
      <c r="Q64" s="120"/>
      <c r="R64" s="121"/>
      <c r="S64" s="122">
        <v>45412</v>
      </c>
      <c r="T64" s="19"/>
    </row>
    <row r="65" spans="2:20" s="14" customFormat="1" ht="75" customHeight="1" x14ac:dyDescent="0.25">
      <c r="B65" s="200"/>
      <c r="C65" s="202"/>
      <c r="D65" s="220"/>
      <c r="E65" s="206"/>
      <c r="F65" s="104">
        <v>120533135</v>
      </c>
      <c r="G65" s="123"/>
      <c r="H65" s="124"/>
      <c r="I65" s="124"/>
      <c r="J65" s="124"/>
      <c r="K65" s="125"/>
      <c r="L65" s="125"/>
      <c r="M65" s="125"/>
      <c r="N65" s="125"/>
      <c r="O65" s="125"/>
      <c r="P65" s="125"/>
      <c r="Q65" s="125"/>
      <c r="R65" s="126"/>
      <c r="S65" s="127">
        <v>45412</v>
      </c>
      <c r="T65" s="19"/>
    </row>
    <row r="66" spans="2:20" s="14" customFormat="1" ht="138" x14ac:dyDescent="0.25">
      <c r="B66" s="93">
        <f>B64+1</f>
        <v>31</v>
      </c>
      <c r="C66" s="94">
        <v>14233</v>
      </c>
      <c r="D66" s="100" t="s">
        <v>42</v>
      </c>
      <c r="E66" s="101" t="s">
        <v>43</v>
      </c>
      <c r="F66" s="16">
        <v>521017995</v>
      </c>
      <c r="G66" s="186" t="s">
        <v>145</v>
      </c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8"/>
      <c r="S66" s="76">
        <v>45168</v>
      </c>
      <c r="T66" s="19"/>
    </row>
    <row r="67" spans="2:20" s="14" customFormat="1" ht="75" customHeight="1" x14ac:dyDescent="0.25">
      <c r="B67" s="199">
        <f>B66+1</f>
        <v>32</v>
      </c>
      <c r="C67" s="201">
        <v>14234</v>
      </c>
      <c r="D67" s="219" t="s">
        <v>44</v>
      </c>
      <c r="E67" s="205" t="s">
        <v>13</v>
      </c>
      <c r="F67" s="103">
        <v>129986395</v>
      </c>
      <c r="G67" s="118"/>
      <c r="H67" s="119"/>
      <c r="I67" s="119"/>
      <c r="J67" s="119"/>
      <c r="K67" s="119"/>
      <c r="L67" s="119"/>
      <c r="M67" s="120"/>
      <c r="N67" s="120"/>
      <c r="O67" s="120"/>
      <c r="P67" s="120"/>
      <c r="Q67" s="120"/>
      <c r="R67" s="121"/>
      <c r="S67" s="122">
        <v>45473</v>
      </c>
      <c r="T67" s="19"/>
    </row>
    <row r="68" spans="2:20" s="14" customFormat="1" ht="75" customHeight="1" x14ac:dyDescent="0.25">
      <c r="B68" s="200"/>
      <c r="C68" s="202"/>
      <c r="D68" s="220"/>
      <c r="E68" s="206"/>
      <c r="F68" s="104">
        <v>53889717</v>
      </c>
      <c r="G68" s="123"/>
      <c r="H68" s="124"/>
      <c r="I68" s="124"/>
      <c r="J68" s="124"/>
      <c r="K68" s="124"/>
      <c r="L68" s="124"/>
      <c r="M68" s="125"/>
      <c r="N68" s="125"/>
      <c r="O68" s="125"/>
      <c r="P68" s="125"/>
      <c r="Q68" s="125"/>
      <c r="R68" s="126"/>
      <c r="S68" s="127">
        <v>45473</v>
      </c>
      <c r="T68" s="19"/>
    </row>
    <row r="69" spans="2:20" s="14" customFormat="1" ht="45" customHeight="1" x14ac:dyDescent="0.25">
      <c r="B69" s="199">
        <f>B67+1</f>
        <v>33</v>
      </c>
      <c r="C69" s="201">
        <v>14488</v>
      </c>
      <c r="D69" s="219" t="s">
        <v>45</v>
      </c>
      <c r="E69" s="205" t="s">
        <v>13</v>
      </c>
      <c r="F69" s="130">
        <v>281505361</v>
      </c>
      <c r="G69" s="131"/>
      <c r="H69" s="132"/>
      <c r="I69" s="132"/>
      <c r="J69" s="133"/>
      <c r="K69" s="133"/>
      <c r="L69" s="133"/>
      <c r="M69" s="133"/>
      <c r="N69" s="133"/>
      <c r="O69" s="133"/>
      <c r="P69" s="133"/>
      <c r="Q69" s="133"/>
      <c r="R69" s="134"/>
      <c r="S69" s="122">
        <v>45381</v>
      </c>
      <c r="T69" s="19"/>
    </row>
    <row r="70" spans="2:20" s="14" customFormat="1" ht="45" customHeight="1" x14ac:dyDescent="0.25">
      <c r="B70" s="200"/>
      <c r="C70" s="202"/>
      <c r="D70" s="220"/>
      <c r="E70" s="206"/>
      <c r="F70" s="135">
        <v>243336587</v>
      </c>
      <c r="G70" s="136"/>
      <c r="H70" s="137"/>
      <c r="I70" s="137"/>
      <c r="J70" s="138"/>
      <c r="K70" s="138"/>
      <c r="L70" s="138"/>
      <c r="M70" s="138"/>
      <c r="N70" s="138"/>
      <c r="O70" s="138"/>
      <c r="P70" s="138"/>
      <c r="Q70" s="138"/>
      <c r="R70" s="139"/>
      <c r="S70" s="127">
        <v>45381</v>
      </c>
      <c r="T70" s="19"/>
    </row>
    <row r="71" spans="2:20" s="14" customFormat="1" ht="45" customHeight="1" x14ac:dyDescent="0.25">
      <c r="B71" s="199">
        <f>B69+1</f>
        <v>34</v>
      </c>
      <c r="C71" s="201">
        <v>14690</v>
      </c>
      <c r="D71" s="219" t="s">
        <v>46</v>
      </c>
      <c r="E71" s="205" t="s">
        <v>13</v>
      </c>
      <c r="F71" s="130">
        <v>8464000</v>
      </c>
      <c r="G71" s="209" t="s">
        <v>147</v>
      </c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8"/>
      <c r="S71" s="140">
        <v>45076</v>
      </c>
      <c r="T71" s="19"/>
    </row>
    <row r="72" spans="2:20" s="14" customFormat="1" ht="45" customHeight="1" x14ac:dyDescent="0.25">
      <c r="B72" s="200"/>
      <c r="C72" s="202"/>
      <c r="D72" s="220"/>
      <c r="E72" s="206"/>
      <c r="F72" s="135">
        <v>5121783.82</v>
      </c>
      <c r="G72" s="264" t="s">
        <v>147</v>
      </c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6"/>
      <c r="S72" s="141">
        <v>45076</v>
      </c>
      <c r="T72" s="19"/>
    </row>
    <row r="73" spans="2:20" s="14" customFormat="1" ht="69" x14ac:dyDescent="0.25">
      <c r="B73" s="26">
        <f>B71+1</f>
        <v>35</v>
      </c>
      <c r="C73" s="48">
        <v>14692</v>
      </c>
      <c r="D73" s="107" t="s">
        <v>47</v>
      </c>
      <c r="E73" s="105" t="s">
        <v>13</v>
      </c>
      <c r="F73" s="16">
        <v>138402000</v>
      </c>
      <c r="G73" s="59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3"/>
      <c r="S73" s="76" t="s">
        <v>97</v>
      </c>
      <c r="T73" s="19"/>
    </row>
    <row r="74" spans="2:20" s="14" customFormat="1" ht="64.900000000000006" customHeight="1" x14ac:dyDescent="0.25">
      <c r="B74" s="199">
        <f>B73+1</f>
        <v>36</v>
      </c>
      <c r="C74" s="201">
        <v>14693</v>
      </c>
      <c r="D74" s="219" t="s">
        <v>48</v>
      </c>
      <c r="E74" s="205" t="s">
        <v>13</v>
      </c>
      <c r="F74" s="103">
        <v>46287347</v>
      </c>
      <c r="G74" s="118"/>
      <c r="H74" s="119"/>
      <c r="I74" s="120"/>
      <c r="J74" s="120"/>
      <c r="K74" s="120"/>
      <c r="L74" s="120"/>
      <c r="M74" s="120"/>
      <c r="N74" s="120"/>
      <c r="O74" s="120"/>
      <c r="P74" s="120"/>
      <c r="Q74" s="120"/>
      <c r="R74" s="121"/>
      <c r="S74" s="122">
        <v>45351</v>
      </c>
      <c r="T74" s="19"/>
    </row>
    <row r="75" spans="2:20" s="14" customFormat="1" ht="64.900000000000006" customHeight="1" x14ac:dyDescent="0.25">
      <c r="B75" s="200"/>
      <c r="C75" s="202"/>
      <c r="D75" s="220"/>
      <c r="E75" s="206"/>
      <c r="F75" s="104">
        <v>105468246</v>
      </c>
      <c r="G75" s="123"/>
      <c r="H75" s="124"/>
      <c r="I75" s="125"/>
      <c r="J75" s="125"/>
      <c r="K75" s="125"/>
      <c r="L75" s="125"/>
      <c r="M75" s="125"/>
      <c r="N75" s="125"/>
      <c r="O75" s="125"/>
      <c r="P75" s="125"/>
      <c r="Q75" s="125"/>
      <c r="R75" s="126"/>
      <c r="S75" s="127">
        <v>45351</v>
      </c>
      <c r="T75" s="19"/>
    </row>
    <row r="76" spans="2:20" s="14" customFormat="1" ht="172.5" x14ac:dyDescent="0.25">
      <c r="B76" s="26">
        <f>B74+1</f>
        <v>37</v>
      </c>
      <c r="C76" s="48">
        <v>14911</v>
      </c>
      <c r="D76" s="107" t="s">
        <v>76</v>
      </c>
      <c r="E76" s="105" t="s">
        <v>13</v>
      </c>
      <c r="F76" s="97">
        <v>45000000</v>
      </c>
      <c r="G76" s="59"/>
      <c r="H76" s="60"/>
      <c r="I76" s="60"/>
      <c r="J76" s="60"/>
      <c r="K76" s="60"/>
      <c r="L76" s="60"/>
      <c r="M76" s="60"/>
      <c r="N76" s="60"/>
      <c r="O76" s="60"/>
      <c r="P76" s="61"/>
      <c r="Q76" s="61"/>
      <c r="R76" s="62"/>
      <c r="S76" s="76">
        <v>45565</v>
      </c>
      <c r="T76" s="19"/>
    </row>
    <row r="77" spans="2:20" s="14" customFormat="1" ht="138" x14ac:dyDescent="0.25">
      <c r="B77" s="26">
        <f>B76+1</f>
        <v>38</v>
      </c>
      <c r="C77" s="48">
        <v>14912</v>
      </c>
      <c r="D77" s="107" t="s">
        <v>77</v>
      </c>
      <c r="E77" s="105" t="s">
        <v>13</v>
      </c>
      <c r="F77" s="97">
        <v>45000000</v>
      </c>
      <c r="G77" s="59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3"/>
      <c r="S77" s="76" t="s">
        <v>97</v>
      </c>
      <c r="T77" s="19"/>
    </row>
    <row r="78" spans="2:20" s="14" customFormat="1" ht="120.75" x14ac:dyDescent="0.25">
      <c r="B78" s="26">
        <f>B77+1</f>
        <v>39</v>
      </c>
      <c r="C78" s="48">
        <v>15348</v>
      </c>
      <c r="D78" s="99" t="s">
        <v>104</v>
      </c>
      <c r="E78" s="105" t="s">
        <v>13</v>
      </c>
      <c r="F78" s="97">
        <v>12286357</v>
      </c>
      <c r="G78" s="186" t="s">
        <v>150</v>
      </c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8"/>
      <c r="S78" s="76">
        <v>45260</v>
      </c>
      <c r="T78" s="19"/>
    </row>
    <row r="79" spans="2:20" s="14" customFormat="1" ht="15.75" customHeight="1" x14ac:dyDescent="0.25">
      <c r="B79" s="222" t="s">
        <v>13</v>
      </c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4"/>
      <c r="T79" s="19"/>
    </row>
    <row r="80" spans="2:20" s="14" customFormat="1" ht="19.5" customHeight="1" x14ac:dyDescent="0.25">
      <c r="B80" s="244" t="s">
        <v>49</v>
      </c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6"/>
      <c r="T80" s="19"/>
    </row>
    <row r="81" spans="2:20" s="14" customFormat="1" ht="103.5" x14ac:dyDescent="0.25">
      <c r="B81" s="26">
        <f>B78+1</f>
        <v>40</v>
      </c>
      <c r="C81" s="48">
        <v>14349</v>
      </c>
      <c r="D81" s="109" t="s">
        <v>141</v>
      </c>
      <c r="E81" s="105" t="s">
        <v>13</v>
      </c>
      <c r="F81" s="22">
        <v>6223248</v>
      </c>
      <c r="G81" s="186" t="s">
        <v>151</v>
      </c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8"/>
      <c r="S81" s="76">
        <v>45229</v>
      </c>
      <c r="T81" s="19"/>
    </row>
    <row r="82" spans="2:20" s="14" customFormat="1" ht="138" x14ac:dyDescent="0.25">
      <c r="B82" s="26">
        <f>B81+1</f>
        <v>41</v>
      </c>
      <c r="C82" s="48">
        <v>15145</v>
      </c>
      <c r="D82" s="109" t="s">
        <v>142</v>
      </c>
      <c r="E82" s="111" t="s">
        <v>13</v>
      </c>
      <c r="F82" s="22">
        <v>10346096</v>
      </c>
      <c r="G82" s="186" t="s">
        <v>149</v>
      </c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8"/>
      <c r="S82" s="76">
        <v>45290</v>
      </c>
      <c r="T82" s="19"/>
    </row>
    <row r="83" spans="2:20" s="14" customFormat="1" ht="64.900000000000006" customHeight="1" x14ac:dyDescent="0.25">
      <c r="B83" s="199">
        <f>B82+1</f>
        <v>42</v>
      </c>
      <c r="C83" s="201">
        <v>15148</v>
      </c>
      <c r="D83" s="203" t="s">
        <v>143</v>
      </c>
      <c r="E83" s="205" t="s">
        <v>13</v>
      </c>
      <c r="F83" s="103">
        <v>9649464</v>
      </c>
      <c r="G83" s="118"/>
      <c r="H83" s="119"/>
      <c r="I83" s="119"/>
      <c r="J83" s="119"/>
      <c r="K83" s="119"/>
      <c r="L83" s="119"/>
      <c r="M83" s="120"/>
      <c r="N83" s="120"/>
      <c r="O83" s="120"/>
      <c r="P83" s="120"/>
      <c r="Q83" s="120"/>
      <c r="R83" s="121"/>
      <c r="S83" s="122">
        <v>45446</v>
      </c>
      <c r="T83" s="19"/>
    </row>
    <row r="84" spans="2:20" s="14" customFormat="1" ht="64.900000000000006" customHeight="1" x14ac:dyDescent="0.25">
      <c r="B84" s="200"/>
      <c r="C84" s="202"/>
      <c r="D84" s="204"/>
      <c r="E84" s="206"/>
      <c r="F84" s="104">
        <v>2332136</v>
      </c>
      <c r="G84" s="123"/>
      <c r="H84" s="124"/>
      <c r="I84" s="124"/>
      <c r="J84" s="124"/>
      <c r="K84" s="124"/>
      <c r="L84" s="124"/>
      <c r="M84" s="125"/>
      <c r="N84" s="125"/>
      <c r="O84" s="125"/>
      <c r="P84" s="125"/>
      <c r="Q84" s="125"/>
      <c r="R84" s="126"/>
      <c r="S84" s="127">
        <v>45473</v>
      </c>
      <c r="T84" s="19"/>
    </row>
    <row r="85" spans="2:20" s="14" customFormat="1" x14ac:dyDescent="0.25">
      <c r="B85" s="251" t="s">
        <v>13</v>
      </c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3"/>
      <c r="T85" s="19"/>
    </row>
    <row r="86" spans="2:20" s="14" customFormat="1" ht="19.5" x14ac:dyDescent="0.25">
      <c r="B86" s="254" t="s">
        <v>85</v>
      </c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6"/>
      <c r="T86" s="19"/>
    </row>
    <row r="87" spans="2:20" s="14" customFormat="1" ht="155.25" x14ac:dyDescent="0.25">
      <c r="B87" s="44">
        <f>B83+1</f>
        <v>43</v>
      </c>
      <c r="C87" s="48">
        <v>14506</v>
      </c>
      <c r="D87" s="174" t="s">
        <v>86</v>
      </c>
      <c r="E87" s="105" t="s">
        <v>13</v>
      </c>
      <c r="F87" s="16">
        <v>13190276</v>
      </c>
      <c r="G87" s="59"/>
      <c r="H87" s="60"/>
      <c r="I87" s="61"/>
      <c r="J87" s="61"/>
      <c r="K87" s="61"/>
      <c r="L87" s="61"/>
      <c r="M87" s="61"/>
      <c r="N87" s="61"/>
      <c r="O87" s="61"/>
      <c r="P87" s="61"/>
      <c r="Q87" s="61"/>
      <c r="R87" s="62"/>
      <c r="S87" s="76" t="s">
        <v>159</v>
      </c>
      <c r="T87" s="19"/>
    </row>
    <row r="88" spans="2:20" s="14" customFormat="1" ht="138" x14ac:dyDescent="0.25">
      <c r="B88" s="44">
        <f>B87+1</f>
        <v>44</v>
      </c>
      <c r="C88" s="48">
        <v>14508</v>
      </c>
      <c r="D88" s="109" t="s">
        <v>120</v>
      </c>
      <c r="E88" s="111" t="s">
        <v>13</v>
      </c>
      <c r="F88" s="16">
        <v>3485184.71</v>
      </c>
      <c r="G88" s="59"/>
      <c r="H88" s="60"/>
      <c r="I88" s="61"/>
      <c r="J88" s="61"/>
      <c r="K88" s="61"/>
      <c r="L88" s="61"/>
      <c r="M88" s="61"/>
      <c r="N88" s="61"/>
      <c r="O88" s="61"/>
      <c r="P88" s="61"/>
      <c r="Q88" s="61"/>
      <c r="R88" s="62"/>
      <c r="S88" s="76">
        <v>45351</v>
      </c>
      <c r="T88" s="19"/>
    </row>
    <row r="89" spans="2:20" s="14" customFormat="1" ht="86.25" x14ac:dyDescent="0.25">
      <c r="B89" s="44">
        <f>B88+1</f>
        <v>45</v>
      </c>
      <c r="C89" s="48">
        <v>14540</v>
      </c>
      <c r="D89" s="174" t="s">
        <v>87</v>
      </c>
      <c r="E89" s="111" t="s">
        <v>13</v>
      </c>
      <c r="F89" s="16">
        <v>10000000</v>
      </c>
      <c r="G89" s="5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3"/>
      <c r="S89" s="76" t="s">
        <v>97</v>
      </c>
      <c r="T89" s="19"/>
    </row>
    <row r="90" spans="2:20" s="14" customFormat="1" ht="86.25" x14ac:dyDescent="0.25">
      <c r="B90" s="26">
        <f>B89+1</f>
        <v>46</v>
      </c>
      <c r="C90" s="48">
        <v>14604</v>
      </c>
      <c r="D90" s="174" t="s">
        <v>88</v>
      </c>
      <c r="E90" s="111" t="s">
        <v>13</v>
      </c>
      <c r="F90" s="16">
        <v>2642267</v>
      </c>
      <c r="G90" s="59"/>
      <c r="H90" s="60"/>
      <c r="I90" s="61"/>
      <c r="J90" s="61"/>
      <c r="K90" s="61"/>
      <c r="L90" s="61"/>
      <c r="M90" s="61"/>
      <c r="N90" s="61"/>
      <c r="O90" s="61"/>
      <c r="P90" s="61"/>
      <c r="Q90" s="61"/>
      <c r="R90" s="62"/>
      <c r="S90" s="76">
        <v>45351</v>
      </c>
      <c r="T90" s="19"/>
    </row>
    <row r="91" spans="2:20" s="14" customFormat="1" ht="69" x14ac:dyDescent="0.25">
      <c r="B91" s="199">
        <f>B90+1</f>
        <v>47</v>
      </c>
      <c r="C91" s="201">
        <v>14616</v>
      </c>
      <c r="D91" s="219" t="s">
        <v>121</v>
      </c>
      <c r="E91" s="175" t="s">
        <v>126</v>
      </c>
      <c r="F91" s="143">
        <v>3816715</v>
      </c>
      <c r="G91" s="118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28"/>
      <c r="S91" s="122" t="s">
        <v>97</v>
      </c>
      <c r="T91" s="19"/>
    </row>
    <row r="92" spans="2:20" s="14" customFormat="1" ht="51.75" x14ac:dyDescent="0.25">
      <c r="B92" s="261"/>
      <c r="C92" s="262"/>
      <c r="D92" s="267"/>
      <c r="E92" s="176" t="s">
        <v>127</v>
      </c>
      <c r="F92" s="146">
        <v>5188497</v>
      </c>
      <c r="G92" s="147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9"/>
      <c r="S92" s="150" t="s">
        <v>97</v>
      </c>
      <c r="T92" s="19"/>
    </row>
    <row r="93" spans="2:20" s="14" customFormat="1" ht="69" x14ac:dyDescent="0.25">
      <c r="B93" s="261"/>
      <c r="C93" s="262"/>
      <c r="D93" s="267"/>
      <c r="E93" s="176" t="s">
        <v>128</v>
      </c>
      <c r="F93" s="146">
        <v>1556549</v>
      </c>
      <c r="G93" s="147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9"/>
      <c r="S93" s="150" t="s">
        <v>97</v>
      </c>
      <c r="T93" s="19"/>
    </row>
    <row r="94" spans="2:20" s="14" customFormat="1" ht="51.75" x14ac:dyDescent="0.25">
      <c r="B94" s="261"/>
      <c r="C94" s="262"/>
      <c r="D94" s="267"/>
      <c r="E94" s="176" t="s">
        <v>129</v>
      </c>
      <c r="F94" s="146">
        <v>5188497</v>
      </c>
      <c r="G94" s="147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9"/>
      <c r="S94" s="150" t="s">
        <v>97</v>
      </c>
      <c r="T94" s="19"/>
    </row>
    <row r="95" spans="2:20" s="14" customFormat="1" ht="51.75" x14ac:dyDescent="0.25">
      <c r="B95" s="261"/>
      <c r="C95" s="262"/>
      <c r="D95" s="267"/>
      <c r="E95" s="176" t="s">
        <v>130</v>
      </c>
      <c r="F95" s="146">
        <v>5188497</v>
      </c>
      <c r="G95" s="147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9"/>
      <c r="S95" s="150" t="s">
        <v>97</v>
      </c>
      <c r="T95" s="19"/>
    </row>
    <row r="96" spans="2:20" s="14" customFormat="1" ht="51.75" x14ac:dyDescent="0.25">
      <c r="B96" s="261"/>
      <c r="C96" s="262"/>
      <c r="D96" s="267"/>
      <c r="E96" s="176" t="s">
        <v>131</v>
      </c>
      <c r="F96" s="146">
        <v>5188497</v>
      </c>
      <c r="G96" s="147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9"/>
      <c r="S96" s="150" t="s">
        <v>97</v>
      </c>
      <c r="T96" s="19"/>
    </row>
    <row r="97" spans="2:20" s="14" customFormat="1" ht="51.75" x14ac:dyDescent="0.25">
      <c r="B97" s="261"/>
      <c r="C97" s="262"/>
      <c r="D97" s="267"/>
      <c r="E97" s="176" t="s">
        <v>132</v>
      </c>
      <c r="F97" s="146">
        <v>5188497</v>
      </c>
      <c r="G97" s="147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9"/>
      <c r="S97" s="150" t="s">
        <v>97</v>
      </c>
      <c r="T97" s="19"/>
    </row>
    <row r="98" spans="2:20" s="14" customFormat="1" ht="69" x14ac:dyDescent="0.25">
      <c r="B98" s="261"/>
      <c r="C98" s="262"/>
      <c r="D98" s="267"/>
      <c r="E98" s="176" t="s">
        <v>133</v>
      </c>
      <c r="F98" s="146">
        <v>5188505</v>
      </c>
      <c r="G98" s="147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9"/>
      <c r="S98" s="150" t="s">
        <v>97</v>
      </c>
      <c r="T98" s="19"/>
    </row>
    <row r="99" spans="2:20" s="14" customFormat="1" ht="51.75" x14ac:dyDescent="0.25">
      <c r="B99" s="261"/>
      <c r="C99" s="262"/>
      <c r="D99" s="267"/>
      <c r="E99" s="176" t="s">
        <v>134</v>
      </c>
      <c r="F99" s="146">
        <v>5188497</v>
      </c>
      <c r="G99" s="147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9"/>
      <c r="S99" s="150" t="s">
        <v>97</v>
      </c>
      <c r="T99" s="19"/>
    </row>
    <row r="100" spans="2:20" s="14" customFormat="1" ht="34.5" x14ac:dyDescent="0.25">
      <c r="B100" s="261"/>
      <c r="C100" s="262"/>
      <c r="D100" s="267"/>
      <c r="E100" s="176" t="s">
        <v>135</v>
      </c>
      <c r="F100" s="146">
        <v>5188497</v>
      </c>
      <c r="G100" s="147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9"/>
      <c r="S100" s="150" t="s">
        <v>97</v>
      </c>
      <c r="T100" s="19"/>
    </row>
    <row r="101" spans="2:20" s="14" customFormat="1" ht="69" x14ac:dyDescent="0.25">
      <c r="B101" s="261"/>
      <c r="C101" s="262"/>
      <c r="D101" s="267"/>
      <c r="E101" s="176" t="s">
        <v>136</v>
      </c>
      <c r="F101" s="146">
        <v>5188497</v>
      </c>
      <c r="G101" s="147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9"/>
      <c r="S101" s="150" t="s">
        <v>97</v>
      </c>
      <c r="T101" s="19"/>
    </row>
    <row r="102" spans="2:20" s="14" customFormat="1" ht="34.5" x14ac:dyDescent="0.25">
      <c r="B102" s="261"/>
      <c r="C102" s="262"/>
      <c r="D102" s="267"/>
      <c r="E102" s="176" t="s">
        <v>137</v>
      </c>
      <c r="F102" s="146">
        <v>5188497</v>
      </c>
      <c r="G102" s="147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9"/>
      <c r="S102" s="150" t="s">
        <v>97</v>
      </c>
      <c r="T102" s="19"/>
    </row>
    <row r="103" spans="2:20" s="14" customFormat="1" ht="34.5" x14ac:dyDescent="0.25">
      <c r="B103" s="261"/>
      <c r="C103" s="262"/>
      <c r="D103" s="267"/>
      <c r="E103" s="176" t="s">
        <v>138</v>
      </c>
      <c r="F103" s="146">
        <v>5188497</v>
      </c>
      <c r="G103" s="147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9"/>
      <c r="S103" s="150" t="s">
        <v>97</v>
      </c>
      <c r="T103" s="19"/>
    </row>
    <row r="104" spans="2:20" s="14" customFormat="1" ht="51.75" x14ac:dyDescent="0.25">
      <c r="B104" s="200"/>
      <c r="C104" s="202"/>
      <c r="D104" s="220"/>
      <c r="E104" s="177" t="s">
        <v>139</v>
      </c>
      <c r="F104" s="153">
        <v>5188497</v>
      </c>
      <c r="G104" s="123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9"/>
      <c r="S104" s="127" t="s">
        <v>97</v>
      </c>
      <c r="T104" s="19"/>
    </row>
    <row r="105" spans="2:20" s="14" customFormat="1" ht="90" customHeight="1" x14ac:dyDescent="0.25">
      <c r="B105" s="199">
        <f>B91+1</f>
        <v>48</v>
      </c>
      <c r="C105" s="268">
        <v>14618</v>
      </c>
      <c r="D105" s="219" t="s">
        <v>122</v>
      </c>
      <c r="E105" s="155" t="s">
        <v>140</v>
      </c>
      <c r="F105" s="103">
        <v>6485621</v>
      </c>
      <c r="G105" s="118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28"/>
      <c r="S105" s="122" t="s">
        <v>97</v>
      </c>
      <c r="T105" s="19"/>
    </row>
    <row r="106" spans="2:20" s="14" customFormat="1" ht="86.25" x14ac:dyDescent="0.25">
      <c r="B106" s="261"/>
      <c r="C106" s="269"/>
      <c r="D106" s="267"/>
      <c r="E106" s="108" t="s">
        <v>123</v>
      </c>
      <c r="F106" s="154">
        <v>5188497</v>
      </c>
      <c r="G106" s="147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9"/>
      <c r="S106" s="150" t="s">
        <v>97</v>
      </c>
      <c r="T106" s="19"/>
    </row>
    <row r="107" spans="2:20" s="14" customFormat="1" ht="69" x14ac:dyDescent="0.25">
      <c r="B107" s="200"/>
      <c r="C107" s="270"/>
      <c r="D107" s="220"/>
      <c r="E107" s="110" t="s">
        <v>124</v>
      </c>
      <c r="F107" s="104">
        <v>6485621</v>
      </c>
      <c r="G107" s="123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9"/>
      <c r="S107" s="127" t="s">
        <v>97</v>
      </c>
      <c r="T107" s="19"/>
    </row>
    <row r="108" spans="2:20" s="14" customFormat="1" ht="207" x14ac:dyDescent="0.25">
      <c r="B108" s="26">
        <f>B105+1</f>
        <v>49</v>
      </c>
      <c r="C108" s="48">
        <v>14711</v>
      </c>
      <c r="D108" s="107" t="s">
        <v>125</v>
      </c>
      <c r="E108" s="105" t="s">
        <v>13</v>
      </c>
      <c r="F108" s="16">
        <v>8000000</v>
      </c>
      <c r="G108" s="59"/>
      <c r="H108" s="60"/>
      <c r="I108" s="61"/>
      <c r="J108" s="61"/>
      <c r="K108" s="61"/>
      <c r="L108" s="61"/>
      <c r="M108" s="61"/>
      <c r="N108" s="61"/>
      <c r="O108" s="61"/>
      <c r="P108" s="61"/>
      <c r="Q108" s="61"/>
      <c r="R108" s="62"/>
      <c r="S108" s="76">
        <v>45351</v>
      </c>
      <c r="T108" s="19"/>
    </row>
    <row r="109" spans="2:20" s="14" customFormat="1" ht="15.75" customHeight="1" x14ac:dyDescent="0.25">
      <c r="B109" s="222" t="s">
        <v>13</v>
      </c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4"/>
      <c r="T109" s="19"/>
    </row>
    <row r="110" spans="2:20" s="14" customFormat="1" ht="19.5" x14ac:dyDescent="0.25">
      <c r="B110" s="244" t="s">
        <v>50</v>
      </c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6"/>
      <c r="T110" s="19"/>
    </row>
    <row r="111" spans="2:20" s="14" customFormat="1" ht="172.5" x14ac:dyDescent="0.25">
      <c r="B111" s="93">
        <f>B108+1</f>
        <v>50</v>
      </c>
      <c r="C111" s="94">
        <v>14670</v>
      </c>
      <c r="D111" s="100" t="s">
        <v>51</v>
      </c>
      <c r="E111" s="105" t="s">
        <v>52</v>
      </c>
      <c r="F111" s="11">
        <v>11834423</v>
      </c>
      <c r="G111" s="67"/>
      <c r="H111" s="68"/>
      <c r="I111" s="68"/>
      <c r="J111" s="69"/>
      <c r="K111" s="69"/>
      <c r="L111" s="69"/>
      <c r="M111" s="69"/>
      <c r="N111" s="69"/>
      <c r="O111" s="69"/>
      <c r="P111" s="69"/>
      <c r="Q111" s="69"/>
      <c r="R111" s="70"/>
      <c r="S111" s="76">
        <v>45381</v>
      </c>
      <c r="T111" s="19"/>
    </row>
    <row r="112" spans="2:20" s="14" customFormat="1" ht="103.5" x14ac:dyDescent="0.25">
      <c r="B112" s="26">
        <f>B111+1</f>
        <v>51</v>
      </c>
      <c r="C112" s="48">
        <v>14724</v>
      </c>
      <c r="D112" s="107" t="s">
        <v>90</v>
      </c>
      <c r="E112" s="105" t="s">
        <v>13</v>
      </c>
      <c r="F112" s="11">
        <v>5500000</v>
      </c>
      <c r="G112" s="67"/>
      <c r="H112" s="68"/>
      <c r="I112" s="68"/>
      <c r="J112" s="68"/>
      <c r="K112" s="69"/>
      <c r="L112" s="69"/>
      <c r="M112" s="69"/>
      <c r="N112" s="69"/>
      <c r="O112" s="69"/>
      <c r="P112" s="69"/>
      <c r="Q112" s="69"/>
      <c r="R112" s="70"/>
      <c r="S112" s="76">
        <v>45412</v>
      </c>
      <c r="T112" s="19"/>
    </row>
    <row r="113" spans="1:20" s="14" customFormat="1" x14ac:dyDescent="0.25">
      <c r="B113" s="222" t="s">
        <v>13</v>
      </c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4"/>
      <c r="T113" s="19"/>
    </row>
    <row r="114" spans="1:20" s="14" customFormat="1" ht="19.5" x14ac:dyDescent="0.25">
      <c r="B114" s="244" t="s">
        <v>53</v>
      </c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246"/>
      <c r="T114" s="19"/>
    </row>
    <row r="115" spans="1:20" s="14" customFormat="1" ht="55.15" customHeight="1" x14ac:dyDescent="0.25">
      <c r="B115" s="199">
        <f>B112+1</f>
        <v>52</v>
      </c>
      <c r="C115" s="201">
        <v>14063</v>
      </c>
      <c r="D115" s="203" t="s">
        <v>108</v>
      </c>
      <c r="E115" s="155" t="s">
        <v>109</v>
      </c>
      <c r="F115" s="130">
        <v>22165731.460000001</v>
      </c>
      <c r="G115" s="118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28"/>
      <c r="S115" s="122" t="s">
        <v>97</v>
      </c>
      <c r="T115" s="19"/>
    </row>
    <row r="116" spans="1:20" s="14" customFormat="1" ht="55.15" customHeight="1" x14ac:dyDescent="0.25">
      <c r="B116" s="200"/>
      <c r="C116" s="202"/>
      <c r="D116" s="204"/>
      <c r="E116" s="110" t="s">
        <v>110</v>
      </c>
      <c r="F116" s="135">
        <v>96780443.239999995</v>
      </c>
      <c r="G116" s="123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9"/>
      <c r="S116" s="127" t="s">
        <v>97</v>
      </c>
      <c r="T116" s="19"/>
    </row>
    <row r="117" spans="1:20" s="14" customFormat="1" ht="120.75" x14ac:dyDescent="0.25">
      <c r="B117" s="26">
        <f>B115+1</f>
        <v>53</v>
      </c>
      <c r="C117" s="48">
        <v>14640</v>
      </c>
      <c r="D117" s="13" t="s">
        <v>54</v>
      </c>
      <c r="E117" s="13" t="s">
        <v>13</v>
      </c>
      <c r="F117" s="11">
        <v>81961307</v>
      </c>
      <c r="G117" s="67"/>
      <c r="H117" s="68"/>
      <c r="I117" s="68"/>
      <c r="J117" s="68"/>
      <c r="K117" s="68"/>
      <c r="L117" s="68"/>
      <c r="M117" s="69"/>
      <c r="N117" s="69"/>
      <c r="O117" s="69"/>
      <c r="P117" s="69"/>
      <c r="Q117" s="69"/>
      <c r="R117" s="70"/>
      <c r="S117" s="76">
        <v>45473</v>
      </c>
      <c r="T117" s="19"/>
    </row>
    <row r="118" spans="1:20" s="14" customFormat="1" ht="103.5" x14ac:dyDescent="0.25">
      <c r="B118" s="26">
        <f>B117+1</f>
        <v>54</v>
      </c>
      <c r="C118" s="48">
        <v>14706</v>
      </c>
      <c r="D118" s="13" t="s">
        <v>55</v>
      </c>
      <c r="E118" s="13" t="s">
        <v>13</v>
      </c>
      <c r="F118" s="11">
        <v>10000000</v>
      </c>
      <c r="G118" s="67"/>
      <c r="H118" s="68"/>
      <c r="I118" s="68"/>
      <c r="J118" s="69"/>
      <c r="K118" s="69"/>
      <c r="L118" s="69"/>
      <c r="M118" s="69"/>
      <c r="N118" s="69"/>
      <c r="O118" s="69"/>
      <c r="P118" s="69"/>
      <c r="Q118" s="69"/>
      <c r="R118" s="70"/>
      <c r="S118" s="76">
        <v>45381</v>
      </c>
      <c r="T118" s="19"/>
    </row>
    <row r="119" spans="1:20" s="14" customFormat="1" ht="138" x14ac:dyDescent="0.25">
      <c r="B119" s="26">
        <f t="shared" ref="B119" si="3">B118+1</f>
        <v>55</v>
      </c>
      <c r="C119" s="48">
        <v>14741</v>
      </c>
      <c r="D119" s="13" t="s">
        <v>56</v>
      </c>
      <c r="E119" s="13" t="s">
        <v>13</v>
      </c>
      <c r="F119" s="11">
        <v>10000000</v>
      </c>
      <c r="G119" s="67"/>
      <c r="H119" s="68"/>
      <c r="I119" s="68"/>
      <c r="J119" s="68"/>
      <c r="K119" s="68"/>
      <c r="L119" s="69"/>
      <c r="M119" s="69"/>
      <c r="N119" s="69"/>
      <c r="O119" s="69"/>
      <c r="P119" s="69"/>
      <c r="Q119" s="69"/>
      <c r="R119" s="70"/>
      <c r="S119" s="76">
        <v>45442</v>
      </c>
      <c r="T119" s="19"/>
    </row>
    <row r="120" spans="1:20" s="14" customFormat="1" ht="120.75" x14ac:dyDescent="0.25">
      <c r="B120" s="26">
        <f>B119+1</f>
        <v>56</v>
      </c>
      <c r="C120" s="48">
        <v>14749</v>
      </c>
      <c r="D120" s="13" t="s">
        <v>57</v>
      </c>
      <c r="E120" s="13" t="s">
        <v>13</v>
      </c>
      <c r="F120" s="11">
        <v>30735283</v>
      </c>
      <c r="G120" s="67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71"/>
      <c r="S120" s="76" t="s">
        <v>97</v>
      </c>
      <c r="T120" s="19"/>
    </row>
    <row r="121" spans="1:20" s="14" customFormat="1" ht="120.75" x14ac:dyDescent="0.25">
      <c r="B121" s="26">
        <f t="shared" ref="B121" si="4">B120+1</f>
        <v>57</v>
      </c>
      <c r="C121" s="95">
        <v>14983</v>
      </c>
      <c r="D121" s="109" t="s">
        <v>111</v>
      </c>
      <c r="E121" s="105" t="s">
        <v>13</v>
      </c>
      <c r="F121" s="11">
        <v>13299938</v>
      </c>
      <c r="G121" s="67"/>
      <c r="H121" s="68"/>
      <c r="I121" s="68"/>
      <c r="J121" s="68"/>
      <c r="K121" s="68"/>
      <c r="L121" s="68"/>
      <c r="M121" s="69"/>
      <c r="N121" s="69"/>
      <c r="O121" s="69"/>
      <c r="P121" s="69"/>
      <c r="Q121" s="69"/>
      <c r="R121" s="70"/>
      <c r="S121" s="76">
        <v>45473</v>
      </c>
      <c r="T121" s="19"/>
    </row>
    <row r="122" spans="1:20" s="14" customFormat="1" ht="51.75" x14ac:dyDescent="0.25">
      <c r="B122" s="199">
        <f>B121+1</f>
        <v>58</v>
      </c>
      <c r="C122" s="201">
        <v>15005</v>
      </c>
      <c r="D122" s="219" t="s">
        <v>79</v>
      </c>
      <c r="E122" s="98" t="s">
        <v>116</v>
      </c>
      <c r="F122" s="130">
        <v>60000000</v>
      </c>
      <c r="G122" s="131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56"/>
      <c r="S122" s="122">
        <v>45838</v>
      </c>
      <c r="T122" s="19"/>
    </row>
    <row r="123" spans="1:20" s="14" customFormat="1" ht="51.75" x14ac:dyDescent="0.25">
      <c r="B123" s="261"/>
      <c r="C123" s="262"/>
      <c r="D123" s="267"/>
      <c r="E123" s="144" t="s">
        <v>112</v>
      </c>
      <c r="F123" s="146">
        <v>20000000</v>
      </c>
      <c r="G123" s="157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9"/>
      <c r="S123" s="150">
        <v>45838</v>
      </c>
      <c r="T123" s="19"/>
    </row>
    <row r="124" spans="1:20" s="14" customFormat="1" ht="34.5" x14ac:dyDescent="0.25">
      <c r="B124" s="261"/>
      <c r="C124" s="262"/>
      <c r="D124" s="267"/>
      <c r="E124" s="144" t="s">
        <v>113</v>
      </c>
      <c r="F124" s="160">
        <v>10000000</v>
      </c>
      <c r="G124" s="157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9"/>
      <c r="S124" s="150">
        <v>45838</v>
      </c>
      <c r="T124" s="19"/>
    </row>
    <row r="125" spans="1:20" s="14" customFormat="1" ht="34.5" x14ac:dyDescent="0.25">
      <c r="B125" s="261"/>
      <c r="C125" s="262"/>
      <c r="D125" s="267"/>
      <c r="E125" s="144" t="s">
        <v>114</v>
      </c>
      <c r="F125" s="160">
        <v>10000000</v>
      </c>
      <c r="G125" s="157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9"/>
      <c r="S125" s="150">
        <v>45838</v>
      </c>
      <c r="T125" s="19"/>
    </row>
    <row r="126" spans="1:20" s="14" customFormat="1" ht="51.75" x14ac:dyDescent="0.25">
      <c r="B126" s="200"/>
      <c r="C126" s="202"/>
      <c r="D126" s="220"/>
      <c r="E126" s="151" t="s">
        <v>115</v>
      </c>
      <c r="F126" s="135">
        <v>10000000</v>
      </c>
      <c r="G126" s="136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61"/>
      <c r="S126" s="127">
        <v>45838</v>
      </c>
      <c r="T126" s="19"/>
    </row>
    <row r="127" spans="1:20" s="14" customFormat="1" ht="15.75" customHeight="1" x14ac:dyDescent="0.25">
      <c r="B127" s="222" t="s">
        <v>13</v>
      </c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4"/>
      <c r="T127" s="19"/>
    </row>
    <row r="128" spans="1:20" s="14" customFormat="1" ht="19.5" customHeight="1" x14ac:dyDescent="0.25">
      <c r="A128" s="17"/>
      <c r="B128" s="244" t="s">
        <v>58</v>
      </c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  <c r="R128" s="245"/>
      <c r="S128" s="246"/>
      <c r="T128" s="19"/>
    </row>
    <row r="129" spans="1:20" s="14" customFormat="1" ht="51.75" x14ac:dyDescent="0.25">
      <c r="A129" s="17"/>
      <c r="B129" s="26">
        <f>B122+1</f>
        <v>59</v>
      </c>
      <c r="C129" s="49">
        <v>14278</v>
      </c>
      <c r="D129" s="13" t="s">
        <v>59</v>
      </c>
      <c r="E129" s="13" t="s">
        <v>13</v>
      </c>
      <c r="F129" s="11">
        <v>166366052</v>
      </c>
      <c r="G129" s="67"/>
      <c r="H129" s="68"/>
      <c r="I129" s="68"/>
      <c r="J129" s="68"/>
      <c r="K129" s="69"/>
      <c r="L129" s="69"/>
      <c r="M129" s="69"/>
      <c r="N129" s="69"/>
      <c r="O129" s="69"/>
      <c r="P129" s="69"/>
      <c r="Q129" s="69"/>
      <c r="R129" s="70"/>
      <c r="S129" s="76">
        <v>45412</v>
      </c>
      <c r="T129" s="19"/>
    </row>
    <row r="130" spans="1:20" s="14" customFormat="1" ht="103.5" x14ac:dyDescent="0.25">
      <c r="A130" s="17"/>
      <c r="B130" s="26">
        <f>B129+1</f>
        <v>60</v>
      </c>
      <c r="C130" s="49">
        <v>14635</v>
      </c>
      <c r="D130" s="13" t="s">
        <v>60</v>
      </c>
      <c r="E130" s="13" t="s">
        <v>13</v>
      </c>
      <c r="F130" s="11">
        <v>201040000</v>
      </c>
      <c r="G130" s="67"/>
      <c r="H130" s="68"/>
      <c r="I130" s="69"/>
      <c r="J130" s="69"/>
      <c r="K130" s="69"/>
      <c r="L130" s="69"/>
      <c r="M130" s="69"/>
      <c r="N130" s="69"/>
      <c r="O130" s="69"/>
      <c r="P130" s="69"/>
      <c r="Q130" s="69"/>
      <c r="R130" s="70"/>
      <c r="S130" s="76">
        <v>45351</v>
      </c>
      <c r="T130" s="19"/>
    </row>
    <row r="131" spans="1:20" s="14" customFormat="1" ht="103.5" x14ac:dyDescent="0.25">
      <c r="A131" s="17"/>
      <c r="B131" s="26">
        <f t="shared" ref="B131:B134" si="5">B130+1</f>
        <v>61</v>
      </c>
      <c r="C131" s="49">
        <v>14636</v>
      </c>
      <c r="D131" s="13" t="s">
        <v>61</v>
      </c>
      <c r="E131" s="13" t="s">
        <v>13</v>
      </c>
      <c r="F131" s="106">
        <v>142958695</v>
      </c>
      <c r="G131" s="67"/>
      <c r="H131" s="68"/>
      <c r="I131" s="68"/>
      <c r="J131" s="68"/>
      <c r="K131" s="68"/>
      <c r="L131" s="68"/>
      <c r="M131" s="69"/>
      <c r="N131" s="69"/>
      <c r="O131" s="69"/>
      <c r="P131" s="69"/>
      <c r="Q131" s="69"/>
      <c r="R131" s="70"/>
      <c r="S131" s="76">
        <v>45473</v>
      </c>
      <c r="T131" s="19"/>
    </row>
    <row r="132" spans="1:20" s="14" customFormat="1" ht="120.75" x14ac:dyDescent="0.25">
      <c r="A132" s="17"/>
      <c r="B132" s="26">
        <f t="shared" si="5"/>
        <v>62</v>
      </c>
      <c r="C132" s="49">
        <v>14637</v>
      </c>
      <c r="D132" s="13" t="s">
        <v>62</v>
      </c>
      <c r="E132" s="13" t="s">
        <v>13</v>
      </c>
      <c r="F132" s="11">
        <v>91030632</v>
      </c>
      <c r="G132" s="67"/>
      <c r="H132" s="68"/>
      <c r="I132" s="68"/>
      <c r="J132" s="68"/>
      <c r="K132" s="68"/>
      <c r="L132" s="68"/>
      <c r="M132" s="68"/>
      <c r="N132" s="69"/>
      <c r="O132" s="69"/>
      <c r="P132" s="69"/>
      <c r="Q132" s="69"/>
      <c r="R132" s="70"/>
      <c r="S132" s="76">
        <v>45503</v>
      </c>
      <c r="T132" s="19"/>
    </row>
    <row r="133" spans="1:20" s="14" customFormat="1" ht="103.5" x14ac:dyDescent="0.25">
      <c r="A133" s="17"/>
      <c r="B133" s="26">
        <f t="shared" si="5"/>
        <v>63</v>
      </c>
      <c r="C133" s="50">
        <v>14639</v>
      </c>
      <c r="D133" s="1" t="s">
        <v>63</v>
      </c>
      <c r="E133" s="1" t="s">
        <v>13</v>
      </c>
      <c r="F133" s="12">
        <v>176434313</v>
      </c>
      <c r="G133" s="67"/>
      <c r="H133" s="68"/>
      <c r="I133" s="68"/>
      <c r="J133" s="69"/>
      <c r="K133" s="69"/>
      <c r="L133" s="69"/>
      <c r="M133" s="69"/>
      <c r="N133" s="69"/>
      <c r="O133" s="69"/>
      <c r="P133" s="69"/>
      <c r="Q133" s="69"/>
      <c r="R133" s="70"/>
      <c r="S133" s="76">
        <v>45381</v>
      </c>
      <c r="T133" s="19"/>
    </row>
    <row r="134" spans="1:20" s="14" customFormat="1" ht="86.25" x14ac:dyDescent="0.25">
      <c r="A134" s="17"/>
      <c r="B134" s="26">
        <f t="shared" si="5"/>
        <v>64</v>
      </c>
      <c r="C134" s="48">
        <v>14663</v>
      </c>
      <c r="D134" s="107" t="s">
        <v>105</v>
      </c>
      <c r="E134" s="105" t="s">
        <v>13</v>
      </c>
      <c r="F134" s="11">
        <v>2181120.19</v>
      </c>
      <c r="G134" s="67"/>
      <c r="H134" s="68"/>
      <c r="I134" s="68"/>
      <c r="J134" s="68"/>
      <c r="K134" s="68"/>
      <c r="L134" s="69"/>
      <c r="M134" s="69"/>
      <c r="N134" s="69"/>
      <c r="O134" s="69"/>
      <c r="P134" s="69"/>
      <c r="Q134" s="69"/>
      <c r="R134" s="70"/>
      <c r="S134" s="76">
        <v>45442</v>
      </c>
      <c r="T134" s="19"/>
    </row>
    <row r="135" spans="1:20" s="14" customFormat="1" ht="103.5" x14ac:dyDescent="0.25">
      <c r="A135" s="17"/>
      <c r="B135" s="26">
        <f>B134+1</f>
        <v>65</v>
      </c>
      <c r="C135" s="48">
        <v>14720</v>
      </c>
      <c r="D135" s="13" t="s">
        <v>64</v>
      </c>
      <c r="E135" s="13" t="s">
        <v>13</v>
      </c>
      <c r="F135" s="11">
        <v>307832383</v>
      </c>
      <c r="G135" s="67"/>
      <c r="H135" s="68"/>
      <c r="I135" s="68"/>
      <c r="J135" s="69"/>
      <c r="K135" s="69"/>
      <c r="L135" s="69"/>
      <c r="M135" s="69"/>
      <c r="N135" s="69"/>
      <c r="O135" s="69"/>
      <c r="P135" s="69"/>
      <c r="Q135" s="69"/>
      <c r="R135" s="70"/>
      <c r="S135" s="76">
        <v>45381</v>
      </c>
      <c r="T135" s="19"/>
    </row>
    <row r="136" spans="1:20" s="14" customFormat="1" ht="120.75" x14ac:dyDescent="0.25">
      <c r="A136" s="17"/>
      <c r="B136" s="26">
        <f t="shared" ref="B136:B137" si="6">B135+1</f>
        <v>66</v>
      </c>
      <c r="C136" s="48">
        <v>14739</v>
      </c>
      <c r="D136" s="13" t="s">
        <v>91</v>
      </c>
      <c r="E136" s="13" t="s">
        <v>13</v>
      </c>
      <c r="F136" s="11">
        <v>963349.62</v>
      </c>
      <c r="G136" s="189" t="s">
        <v>153</v>
      </c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1"/>
      <c r="S136" s="76">
        <v>45107</v>
      </c>
      <c r="T136" s="19"/>
    </row>
    <row r="137" spans="1:20" s="14" customFormat="1" ht="120.75" x14ac:dyDescent="0.25">
      <c r="A137" s="17"/>
      <c r="B137" s="26">
        <f t="shared" si="6"/>
        <v>67</v>
      </c>
      <c r="C137" s="48">
        <v>14740</v>
      </c>
      <c r="D137" s="99" t="s">
        <v>106</v>
      </c>
      <c r="E137" s="105" t="s">
        <v>13</v>
      </c>
      <c r="F137" s="11">
        <v>3442387.52</v>
      </c>
      <c r="G137" s="189" t="s">
        <v>154</v>
      </c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1"/>
      <c r="S137" s="76">
        <v>45229</v>
      </c>
      <c r="T137" s="19"/>
    </row>
    <row r="138" spans="1:20" s="14" customFormat="1" ht="64.900000000000006" customHeight="1" x14ac:dyDescent="0.25">
      <c r="A138" s="17"/>
      <c r="B138" s="199">
        <f>B137+1</f>
        <v>68</v>
      </c>
      <c r="C138" s="201">
        <v>14815</v>
      </c>
      <c r="D138" s="203" t="s">
        <v>107</v>
      </c>
      <c r="E138" s="205" t="s">
        <v>13</v>
      </c>
      <c r="F138" s="130">
        <v>1330322</v>
      </c>
      <c r="G138" s="179" t="s">
        <v>155</v>
      </c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1"/>
      <c r="S138" s="122" t="s">
        <v>13</v>
      </c>
      <c r="T138" s="19"/>
    </row>
    <row r="139" spans="1:20" s="14" customFormat="1" ht="64.900000000000006" customHeight="1" x14ac:dyDescent="0.25">
      <c r="A139" s="17"/>
      <c r="B139" s="200"/>
      <c r="C139" s="202"/>
      <c r="D139" s="204"/>
      <c r="E139" s="206"/>
      <c r="F139" s="135">
        <v>10621229</v>
      </c>
      <c r="G139" s="136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61"/>
      <c r="S139" s="127" t="s">
        <v>97</v>
      </c>
      <c r="T139" s="19"/>
    </row>
    <row r="140" spans="1:20" s="14" customFormat="1" x14ac:dyDescent="0.25">
      <c r="A140" s="17"/>
      <c r="B140" s="222" t="s">
        <v>13</v>
      </c>
      <c r="C140" s="223"/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4"/>
      <c r="T140" s="19"/>
    </row>
    <row r="141" spans="1:20" s="14" customFormat="1" ht="19.5" x14ac:dyDescent="0.25">
      <c r="A141" s="17"/>
      <c r="B141" s="244" t="s">
        <v>65</v>
      </c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  <c r="R141" s="245"/>
      <c r="S141" s="246"/>
      <c r="T141" s="19"/>
    </row>
    <row r="142" spans="1:20" s="14" customFormat="1" ht="120.75" x14ac:dyDescent="0.25">
      <c r="A142" s="17"/>
      <c r="B142" s="26">
        <f>B138+1</f>
        <v>69</v>
      </c>
      <c r="C142" s="48">
        <v>14707</v>
      </c>
      <c r="D142" s="13" t="s">
        <v>66</v>
      </c>
      <c r="E142" s="13" t="s">
        <v>13</v>
      </c>
      <c r="F142" s="11">
        <v>3495166</v>
      </c>
      <c r="G142" s="67"/>
      <c r="H142" s="68"/>
      <c r="I142" s="68"/>
      <c r="J142" s="68"/>
      <c r="K142" s="69"/>
      <c r="L142" s="69"/>
      <c r="M142" s="69"/>
      <c r="N142" s="69"/>
      <c r="O142" s="69"/>
      <c r="P142" s="69"/>
      <c r="Q142" s="69"/>
      <c r="R142" s="70"/>
      <c r="S142" s="76">
        <v>45412</v>
      </c>
      <c r="T142" s="19"/>
    </row>
    <row r="143" spans="1:20" s="14" customFormat="1" ht="34.5" x14ac:dyDescent="0.25">
      <c r="A143" s="17"/>
      <c r="B143" s="199">
        <f>B142+1</f>
        <v>70</v>
      </c>
      <c r="C143" s="201">
        <v>14773</v>
      </c>
      <c r="D143" s="207" t="s">
        <v>67</v>
      </c>
      <c r="E143" s="142" t="s">
        <v>68</v>
      </c>
      <c r="F143" s="130">
        <v>1350174.23</v>
      </c>
      <c r="G143" s="182" t="s">
        <v>156</v>
      </c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1"/>
      <c r="S143" s="122">
        <v>45199</v>
      </c>
      <c r="T143" s="19"/>
    </row>
    <row r="144" spans="1:20" s="14" customFormat="1" ht="51.75" x14ac:dyDescent="0.25">
      <c r="A144" s="17"/>
      <c r="B144" s="261"/>
      <c r="C144" s="262"/>
      <c r="D144" s="263"/>
      <c r="E144" s="108" t="s">
        <v>117</v>
      </c>
      <c r="F144" s="160">
        <v>3845821</v>
      </c>
      <c r="G144" s="183" t="s">
        <v>157</v>
      </c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5"/>
      <c r="S144" s="150">
        <v>45015</v>
      </c>
      <c r="T144" s="19"/>
    </row>
    <row r="145" spans="1:20" s="14" customFormat="1" ht="34.5" x14ac:dyDescent="0.25">
      <c r="A145" s="17"/>
      <c r="B145" s="261"/>
      <c r="C145" s="262"/>
      <c r="D145" s="263"/>
      <c r="E145" s="145" t="s">
        <v>69</v>
      </c>
      <c r="F145" s="160">
        <v>12356398.109999999</v>
      </c>
      <c r="G145" s="157"/>
      <c r="H145" s="158"/>
      <c r="I145" s="158"/>
      <c r="J145" s="158"/>
      <c r="K145" s="158"/>
      <c r="L145" s="162"/>
      <c r="M145" s="162"/>
      <c r="N145" s="162"/>
      <c r="O145" s="162"/>
      <c r="P145" s="162"/>
      <c r="Q145" s="162"/>
      <c r="R145" s="163"/>
      <c r="S145" s="150">
        <v>45442</v>
      </c>
      <c r="T145" s="19"/>
    </row>
    <row r="146" spans="1:20" s="14" customFormat="1" ht="34.5" x14ac:dyDescent="0.25">
      <c r="A146" s="17"/>
      <c r="B146" s="261"/>
      <c r="C146" s="262"/>
      <c r="D146" s="263"/>
      <c r="E146" s="108" t="s">
        <v>118</v>
      </c>
      <c r="F146" s="160">
        <v>8222379</v>
      </c>
      <c r="G146" s="157"/>
      <c r="H146" s="158"/>
      <c r="I146" s="158"/>
      <c r="J146" s="158"/>
      <c r="K146" s="158"/>
      <c r="L146" s="162"/>
      <c r="M146" s="162"/>
      <c r="N146" s="162"/>
      <c r="O146" s="162"/>
      <c r="P146" s="162"/>
      <c r="Q146" s="162"/>
      <c r="R146" s="163"/>
      <c r="S146" s="150">
        <v>45442</v>
      </c>
      <c r="T146" s="19"/>
    </row>
    <row r="147" spans="1:20" s="14" customFormat="1" ht="34.5" x14ac:dyDescent="0.25">
      <c r="A147" s="17"/>
      <c r="B147" s="261"/>
      <c r="C147" s="202"/>
      <c r="D147" s="208"/>
      <c r="E147" s="152" t="s">
        <v>70</v>
      </c>
      <c r="F147" s="135">
        <v>880467.65999999992</v>
      </c>
      <c r="G147" s="136"/>
      <c r="H147" s="137"/>
      <c r="I147" s="138"/>
      <c r="J147" s="138"/>
      <c r="K147" s="138"/>
      <c r="L147" s="138"/>
      <c r="M147" s="138"/>
      <c r="N147" s="138"/>
      <c r="O147" s="138"/>
      <c r="P147" s="138"/>
      <c r="Q147" s="138"/>
      <c r="R147" s="139"/>
      <c r="S147" s="127">
        <v>45351</v>
      </c>
      <c r="T147" s="19"/>
    </row>
    <row r="148" spans="1:20" s="14" customFormat="1" ht="103.5" x14ac:dyDescent="0.25">
      <c r="A148" s="17"/>
      <c r="B148" s="26">
        <f>B143+1</f>
        <v>71</v>
      </c>
      <c r="C148" s="48">
        <v>15016</v>
      </c>
      <c r="D148" s="15" t="s">
        <v>93</v>
      </c>
      <c r="E148" s="13" t="s">
        <v>13</v>
      </c>
      <c r="F148" s="11">
        <v>6500000</v>
      </c>
      <c r="G148" s="67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71"/>
      <c r="S148" s="76" t="s">
        <v>97</v>
      </c>
      <c r="T148" s="19"/>
    </row>
    <row r="149" spans="1:20" s="14" customFormat="1" ht="103.5" x14ac:dyDescent="0.25">
      <c r="A149" s="17"/>
      <c r="B149" s="26">
        <f>B148+1</f>
        <v>72</v>
      </c>
      <c r="C149" s="48">
        <v>15349</v>
      </c>
      <c r="D149" s="99" t="s">
        <v>119</v>
      </c>
      <c r="E149" s="105" t="s">
        <v>13</v>
      </c>
      <c r="F149" s="11">
        <v>4221977</v>
      </c>
      <c r="G149" s="67"/>
      <c r="H149" s="68"/>
      <c r="I149" s="68"/>
      <c r="J149" s="68"/>
      <c r="K149" s="68"/>
      <c r="L149" s="69"/>
      <c r="M149" s="69"/>
      <c r="N149" s="69"/>
      <c r="O149" s="69"/>
      <c r="P149" s="69"/>
      <c r="Q149" s="69"/>
      <c r="R149" s="70"/>
      <c r="S149" s="76">
        <v>45442</v>
      </c>
      <c r="T149" s="19"/>
    </row>
    <row r="150" spans="1:20" s="14" customFormat="1" x14ac:dyDescent="0.25">
      <c r="B150" s="222" t="s">
        <v>13</v>
      </c>
      <c r="C150" s="223"/>
      <c r="D150" s="223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4"/>
      <c r="T150" s="19"/>
    </row>
    <row r="151" spans="1:20" s="28" customFormat="1" ht="34.5" customHeight="1" x14ac:dyDescent="0.25">
      <c r="B151" s="32"/>
      <c r="C151" s="29">
        <f>COUNT(C14:C149)</f>
        <v>72</v>
      </c>
      <c r="D151" s="30" t="s">
        <v>71</v>
      </c>
      <c r="E151" s="178">
        <f>COUNTA(E14:E149)</f>
        <v>97</v>
      </c>
      <c r="F151" s="31">
        <f>SUM(F14:F149)</f>
        <v>9364362483.7800026</v>
      </c>
      <c r="G151" s="52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77"/>
      <c r="T151" s="42"/>
    </row>
    <row r="152" spans="1:20" s="14" customFormat="1" ht="53.25" customHeight="1" x14ac:dyDescent="0.25">
      <c r="B152" s="21"/>
      <c r="C152" s="18"/>
      <c r="D152" s="19"/>
      <c r="E152" s="19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78"/>
      <c r="T152" s="19"/>
    </row>
    <row r="153" spans="1:20" s="33" customFormat="1" ht="26.25" customHeight="1" x14ac:dyDescent="0.25">
      <c r="B153" s="260" t="s">
        <v>72</v>
      </c>
      <c r="C153" s="260"/>
      <c r="D153" s="260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43"/>
    </row>
    <row r="154" spans="1:20" s="14" customFormat="1" ht="61.9" customHeight="1" x14ac:dyDescent="0.25">
      <c r="B154" s="21"/>
      <c r="C154" s="18"/>
      <c r="D154" s="19"/>
      <c r="E154" s="19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78"/>
      <c r="T154" s="19"/>
    </row>
    <row r="155" spans="1:20" s="14" customFormat="1" ht="68.45" customHeight="1" x14ac:dyDescent="0.25">
      <c r="B155" s="21"/>
      <c r="C155" s="18"/>
      <c r="D155" s="19"/>
      <c r="E155" s="19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78"/>
      <c r="T155" s="19"/>
    </row>
    <row r="156" spans="1:20" s="14" customFormat="1" ht="47.25" customHeight="1" x14ac:dyDescent="0.25">
      <c r="B156" s="259" t="s">
        <v>73</v>
      </c>
      <c r="C156" s="259"/>
      <c r="D156" s="259"/>
      <c r="E156" s="259"/>
      <c r="F156" s="259"/>
      <c r="G156" s="259"/>
      <c r="H156" s="259"/>
      <c r="I156" s="259"/>
      <c r="J156" s="259"/>
      <c r="K156" s="259"/>
      <c r="L156" s="259"/>
      <c r="M156" s="259"/>
      <c r="N156" s="259"/>
      <c r="O156" s="259"/>
      <c r="P156" s="259"/>
      <c r="Q156" s="259"/>
      <c r="R156" s="259"/>
      <c r="S156" s="259"/>
      <c r="T156" s="19"/>
    </row>
    <row r="157" spans="1:20" s="14" customFormat="1" ht="47.25" customHeight="1" x14ac:dyDescent="0.2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19"/>
    </row>
    <row r="158" spans="1:20" s="14" customFormat="1" x14ac:dyDescent="0.25">
      <c r="B158" s="21"/>
      <c r="C158" s="18" t="s">
        <v>95</v>
      </c>
      <c r="D158" s="19"/>
      <c r="E158" s="19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78"/>
      <c r="T158" s="19"/>
    </row>
    <row r="159" spans="1:20" s="14" customFormat="1" x14ac:dyDescent="0.25">
      <c r="B159" s="21"/>
      <c r="C159" s="51"/>
      <c r="D159" s="14" t="s">
        <v>152</v>
      </c>
      <c r="E159" s="19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78"/>
      <c r="T159" s="19"/>
    </row>
    <row r="160" spans="1:20" s="14" customFormat="1" x14ac:dyDescent="0.25">
      <c r="B160" s="21"/>
      <c r="C160" s="45"/>
      <c r="D160" s="14" t="s">
        <v>94</v>
      </c>
      <c r="E160" s="19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78"/>
      <c r="T160" s="19"/>
    </row>
    <row r="161" spans="2:20" s="14" customFormat="1" x14ac:dyDescent="0.25">
      <c r="B161" s="21"/>
      <c r="E161" s="19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78"/>
      <c r="T161" s="19"/>
    </row>
    <row r="162" spans="2:20" s="14" customFormat="1" x14ac:dyDescent="0.25">
      <c r="B162" s="21"/>
      <c r="C162" s="18"/>
      <c r="D162" s="19"/>
      <c r="E162" s="19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78"/>
      <c r="T162" s="19"/>
    </row>
    <row r="163" spans="2:20" s="14" customFormat="1" x14ac:dyDescent="0.25">
      <c r="B163" s="21"/>
      <c r="C163" s="18"/>
      <c r="D163" s="19"/>
      <c r="E163" s="19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78"/>
      <c r="T163" s="19"/>
    </row>
    <row r="164" spans="2:20" s="14" customFormat="1" x14ac:dyDescent="0.25">
      <c r="B164" s="21"/>
      <c r="C164" s="18"/>
      <c r="D164" s="19"/>
      <c r="E164" s="19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78"/>
      <c r="T164" s="19"/>
    </row>
    <row r="165" spans="2:20" s="14" customFormat="1" x14ac:dyDescent="0.25">
      <c r="B165" s="21"/>
      <c r="C165" s="18"/>
      <c r="D165" s="19"/>
      <c r="E165" s="19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78"/>
      <c r="T165" s="19"/>
    </row>
    <row r="166" spans="2:20" s="14" customFormat="1" ht="21.75" x14ac:dyDescent="0.25">
      <c r="B166" s="21"/>
      <c r="C166" s="18"/>
      <c r="D166" s="19"/>
      <c r="E166" s="19"/>
      <c r="F166" s="30" t="e">
        <f>E151-#REF!</f>
        <v>#REF!</v>
      </c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78"/>
      <c r="T166" s="19"/>
    </row>
    <row r="167" spans="2:20" s="14" customFormat="1" x14ac:dyDescent="0.25">
      <c r="B167" s="21"/>
      <c r="C167" s="18"/>
      <c r="D167" s="19"/>
      <c r="E167" s="19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78"/>
      <c r="T167" s="19"/>
    </row>
    <row r="168" spans="2:20" s="14" customFormat="1" x14ac:dyDescent="0.25">
      <c r="B168" s="21"/>
      <c r="C168" s="18"/>
      <c r="D168" s="19"/>
      <c r="E168" s="19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78"/>
      <c r="T168" s="19"/>
    </row>
  </sheetData>
  <mergeCells count="145">
    <mergeCell ref="D8:R8"/>
    <mergeCell ref="B9:B10"/>
    <mergeCell ref="C9:C10"/>
    <mergeCell ref="D9:E9"/>
    <mergeCell ref="G9:R9"/>
    <mergeCell ref="B25:S25"/>
    <mergeCell ref="B1:S1"/>
    <mergeCell ref="B2:S2"/>
    <mergeCell ref="B3:S3"/>
    <mergeCell ref="B4:S4"/>
    <mergeCell ref="B5:S5"/>
    <mergeCell ref="B7:S7"/>
    <mergeCell ref="S9:S10"/>
    <mergeCell ref="B12:S12"/>
    <mergeCell ref="G14:R14"/>
    <mergeCell ref="B26:S26"/>
    <mergeCell ref="B29:S29"/>
    <mergeCell ref="B30:S30"/>
    <mergeCell ref="F16:F17"/>
    <mergeCell ref="G16:R16"/>
    <mergeCell ref="G18:R18"/>
    <mergeCell ref="G24:R24"/>
    <mergeCell ref="G42:R42"/>
    <mergeCell ref="B16:B17"/>
    <mergeCell ref="C16:C17"/>
    <mergeCell ref="D16:D17"/>
    <mergeCell ref="B44:B45"/>
    <mergeCell ref="C44:C45"/>
    <mergeCell ref="D44:D45"/>
    <mergeCell ref="E44:E45"/>
    <mergeCell ref="B31:S31"/>
    <mergeCell ref="B35:S35"/>
    <mergeCell ref="B36:S36"/>
    <mergeCell ref="B38:S38"/>
    <mergeCell ref="A39:S39"/>
    <mergeCell ref="B40:S40"/>
    <mergeCell ref="B50:B51"/>
    <mergeCell ref="C50:C51"/>
    <mergeCell ref="D50:D51"/>
    <mergeCell ref="E50:E51"/>
    <mergeCell ref="B48:B49"/>
    <mergeCell ref="C48:C49"/>
    <mergeCell ref="D48:D49"/>
    <mergeCell ref="E48:E49"/>
    <mergeCell ref="B46:B47"/>
    <mergeCell ref="C46:C47"/>
    <mergeCell ref="D46:D47"/>
    <mergeCell ref="E46:E47"/>
    <mergeCell ref="B56:B57"/>
    <mergeCell ref="C56:C57"/>
    <mergeCell ref="D56:D57"/>
    <mergeCell ref="E56:E57"/>
    <mergeCell ref="G52:R52"/>
    <mergeCell ref="B54:B55"/>
    <mergeCell ref="C54:C55"/>
    <mergeCell ref="D54:D55"/>
    <mergeCell ref="E54:E55"/>
    <mergeCell ref="B52:B53"/>
    <mergeCell ref="C52:C53"/>
    <mergeCell ref="D52:D53"/>
    <mergeCell ref="E52:E53"/>
    <mergeCell ref="G58:R58"/>
    <mergeCell ref="B60:B61"/>
    <mergeCell ref="C60:C61"/>
    <mergeCell ref="D60:D61"/>
    <mergeCell ref="E60:E61"/>
    <mergeCell ref="B58:B59"/>
    <mergeCell ref="C58:C59"/>
    <mergeCell ref="D58:D59"/>
    <mergeCell ref="E58:E59"/>
    <mergeCell ref="G62:R62"/>
    <mergeCell ref="B64:B65"/>
    <mergeCell ref="C64:C65"/>
    <mergeCell ref="D64:D65"/>
    <mergeCell ref="E64:E65"/>
    <mergeCell ref="G60:R60"/>
    <mergeCell ref="B62:B63"/>
    <mergeCell ref="C62:C63"/>
    <mergeCell ref="D62:D63"/>
    <mergeCell ref="E62:E63"/>
    <mergeCell ref="B69:B70"/>
    <mergeCell ref="C69:C70"/>
    <mergeCell ref="D69:D70"/>
    <mergeCell ref="E69:E70"/>
    <mergeCell ref="G66:R66"/>
    <mergeCell ref="B67:B68"/>
    <mergeCell ref="C67:C68"/>
    <mergeCell ref="D67:D68"/>
    <mergeCell ref="E67:E68"/>
    <mergeCell ref="G71:R71"/>
    <mergeCell ref="G72:R72"/>
    <mergeCell ref="B74:B75"/>
    <mergeCell ref="C74:C75"/>
    <mergeCell ref="D74:D75"/>
    <mergeCell ref="E74:E75"/>
    <mergeCell ref="B71:B72"/>
    <mergeCell ref="C71:C72"/>
    <mergeCell ref="D71:D72"/>
    <mergeCell ref="E71:E72"/>
    <mergeCell ref="G81:R81"/>
    <mergeCell ref="G82:R82"/>
    <mergeCell ref="B83:B84"/>
    <mergeCell ref="C83:C84"/>
    <mergeCell ref="D83:D84"/>
    <mergeCell ref="E83:E84"/>
    <mergeCell ref="G78:R78"/>
    <mergeCell ref="B79:S79"/>
    <mergeCell ref="B80:S80"/>
    <mergeCell ref="B105:B107"/>
    <mergeCell ref="C105:C107"/>
    <mergeCell ref="D105:D107"/>
    <mergeCell ref="B109:S109"/>
    <mergeCell ref="B85:S85"/>
    <mergeCell ref="B86:S86"/>
    <mergeCell ref="B91:B104"/>
    <mergeCell ref="C91:C104"/>
    <mergeCell ref="D91:D104"/>
    <mergeCell ref="B127:S127"/>
    <mergeCell ref="B128:S128"/>
    <mergeCell ref="G136:R136"/>
    <mergeCell ref="G137:R137"/>
    <mergeCell ref="B122:B126"/>
    <mergeCell ref="C122:C126"/>
    <mergeCell ref="D122:D126"/>
    <mergeCell ref="B110:S110"/>
    <mergeCell ref="B113:S113"/>
    <mergeCell ref="B114:S114"/>
    <mergeCell ref="B115:B116"/>
    <mergeCell ref="C115:C116"/>
    <mergeCell ref="D115:D116"/>
    <mergeCell ref="B150:S150"/>
    <mergeCell ref="B153:S153"/>
    <mergeCell ref="B156:S156"/>
    <mergeCell ref="B143:B147"/>
    <mergeCell ref="C143:C147"/>
    <mergeCell ref="D143:D147"/>
    <mergeCell ref="G143:R143"/>
    <mergeCell ref="G144:R144"/>
    <mergeCell ref="G138:R138"/>
    <mergeCell ref="B140:S140"/>
    <mergeCell ref="B141:S141"/>
    <mergeCell ref="B138:B139"/>
    <mergeCell ref="C138:C139"/>
    <mergeCell ref="D138:D139"/>
    <mergeCell ref="E138:E139"/>
  </mergeCells>
  <conditionalFormatting sqref="C78:E78">
    <cfRule type="containsBlanks" dxfId="14" priority="30">
      <formula>LEN(TRIM(C78))=0</formula>
    </cfRule>
  </conditionalFormatting>
  <conditionalFormatting sqref="C81:E83">
    <cfRule type="containsBlanks" dxfId="13" priority="15">
      <formula>LEN(TRIM(C81))=0</formula>
    </cfRule>
  </conditionalFormatting>
  <conditionalFormatting sqref="C88:E88">
    <cfRule type="containsBlanks" dxfId="12" priority="21">
      <formula>LEN(TRIM(C88))=0</formula>
    </cfRule>
  </conditionalFormatting>
  <conditionalFormatting sqref="C134:E134">
    <cfRule type="containsBlanks" dxfId="11" priority="28">
      <formula>LEN(TRIM(C134))=0</formula>
    </cfRule>
  </conditionalFormatting>
  <conditionalFormatting sqref="C137:F138">
    <cfRule type="containsBlanks" dxfId="10" priority="26">
      <formula>LEN(TRIM(C137))=0</formula>
    </cfRule>
  </conditionalFormatting>
  <conditionalFormatting sqref="C149:F149">
    <cfRule type="containsBlanks" dxfId="9" priority="22">
      <formula>LEN(TRIM(C149))=0</formula>
    </cfRule>
  </conditionalFormatting>
  <conditionalFormatting sqref="D14:E42 F14:F51 C43:E43 D44:E44 D46:E46 D48:E48 D50:E50 F53:F57 F59 F61 F63:F75 D73:E74 D79:F80 F81:F90 D85:E87 C91:D91 C105:E108 F105:F122 D109:E114 C115:E115 E116 D117:E120 C121:E121 F124:F126 D127:F130 D132:F133 F134:F136 D135:E136 F139:F147 D140:E147">
    <cfRule type="containsBlanks" dxfId="8" priority="20">
      <formula>LEN(TRIM(C14))=0</formula>
    </cfRule>
  </conditionalFormatting>
  <conditionalFormatting sqref="D52:F52 D54:E54 D56:E56 D58:F58 D60:F60 D62:F62 D64:E64 D66:E67 D69:E69 D71:E71 D76:E77 D89:E90 D122:E122 D131:E131">
    <cfRule type="containsBlanks" dxfId="7" priority="33">
      <formula>LEN(TRIM(D52))=0</formula>
    </cfRule>
  </conditionalFormatting>
  <conditionalFormatting sqref="D148:F148">
    <cfRule type="containsBlanks" dxfId="6" priority="23">
      <formula>LEN(TRIM(D148))=0</formula>
    </cfRule>
  </conditionalFormatting>
  <conditionalFormatting sqref="F76:F78">
    <cfRule type="containsBlanks" dxfId="5" priority="31">
      <formula>LEN(TRIM(F76))=0</formula>
    </cfRule>
  </conditionalFormatting>
  <conditionalFormatting sqref="F91:F104">
    <cfRule type="containsBlanks" dxfId="4" priority="19">
      <formula>LEN(TRIM(F91))=0</formula>
    </cfRule>
  </conditionalFormatting>
  <conditionalFormatting sqref="F123">
    <cfRule type="containsBlanks" dxfId="3" priority="24">
      <formula>LEN(TRIM(F123))=0</formula>
    </cfRule>
  </conditionalFormatting>
  <conditionalFormatting sqref="F131">
    <cfRule type="containsBlanks" dxfId="2" priority="29">
      <formula>LEN(TRIM(F131))=0</formula>
    </cfRule>
  </conditionalFormatting>
  <conditionalFormatting sqref="S15 S17 S19:S23 S25:S27 S29:S41 S43:S51 S53:S57 S59 S61 S63:S65 S67:S70 S73:S77 S79:S80 S83:S135 S138:S142 S145:S149">
    <cfRule type="expression" dxfId="1" priority="34">
      <formula>S15&lt;$V$10</formula>
    </cfRule>
  </conditionalFormatting>
  <conditionalFormatting sqref="S28">
    <cfRule type="expression" dxfId="0" priority="1">
      <formula>S28&lt;$AB$10</formula>
    </cfRule>
  </conditionalFormatting>
  <printOptions horizontalCentered="1"/>
  <pageMargins left="0.11811023622047245" right="0.11811023622047245" top="0.35433070866141736" bottom="0.35433070866141736" header="0.11811023622047245" footer="0.11811023622047245"/>
  <pageSetup scale="57" fitToHeight="0" orientation="portrait" r:id="rId1"/>
  <headerFooter>
    <oddFooter>&amp;LCalendario de Proyectos MIVHED año 2024&amp;CMIVHED&amp;R&amp;P de &amp;N</oddFooter>
  </headerFooter>
  <rowBreaks count="1" manualBreakCount="1">
    <brk id="57" min="1" max="1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9CE1B7778FCD47A11F05068CD07598" ma:contentTypeVersion="18" ma:contentTypeDescription="Crear nuevo documento." ma:contentTypeScope="" ma:versionID="736398e32dbab8eceb7a4ed293d48a4f">
  <xsd:schema xmlns:xsd="http://www.w3.org/2001/XMLSchema" xmlns:xs="http://www.w3.org/2001/XMLSchema" xmlns:p="http://schemas.microsoft.com/office/2006/metadata/properties" xmlns:ns2="f5af3ffa-373d-438c-95a9-0d121ffd0561" xmlns:ns3="e8aac882-6a09-450d-b22e-4c84c95a6680" targetNamespace="http://schemas.microsoft.com/office/2006/metadata/properties" ma:root="true" ma:fieldsID="a0c21ca9a6912f08eed0c492d23aea5a" ns2:_="" ns3:_="">
    <xsd:import namespace="f5af3ffa-373d-438c-95a9-0d121ffd0561"/>
    <xsd:import namespace="e8aac882-6a09-450d-b22e-4c84c95a66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f3ffa-373d-438c-95a9-0d121ffd05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4e3c4af-e562-4eab-9a65-754e008ae8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ac882-6a09-450d-b22e-4c84c95a66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bf7c003-a48f-4e94-a054-0cf6225be312}" ma:internalName="TaxCatchAll" ma:showField="CatchAllData" ma:web="e8aac882-6a09-450d-b22e-4c84c95a66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5af3ffa-373d-438c-95a9-0d121ffd0561">
      <Terms xmlns="http://schemas.microsoft.com/office/infopath/2007/PartnerControls"/>
    </lcf76f155ced4ddcb4097134ff3c332f>
    <TaxCatchAll xmlns="e8aac882-6a09-450d-b22e-4c84c95a668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308FB1-CDEA-47CF-8065-6DDE394B2E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f3ffa-373d-438c-95a9-0d121ffd0561"/>
    <ds:schemaRef ds:uri="e8aac882-6a09-450d-b22e-4c84c95a66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EF6061-2D68-47E0-AB61-0ADEE7BE4B39}">
  <ds:schemaRefs>
    <ds:schemaRef ds:uri="http://schemas.microsoft.com/office/2006/metadata/properties"/>
    <ds:schemaRef ds:uri="http://schemas.microsoft.com/office/infopath/2007/PartnerControls"/>
    <ds:schemaRef ds:uri="f5af3ffa-373d-438c-95a9-0d121ffd0561"/>
    <ds:schemaRef ds:uri="e8aac882-6a09-450d-b22e-4c84c95a6680"/>
  </ds:schemaRefs>
</ds:datastoreItem>
</file>

<file path=customXml/itemProps3.xml><?xml version="1.0" encoding="utf-8"?>
<ds:datastoreItem xmlns:ds="http://schemas.openxmlformats.org/officeDocument/2006/customXml" ds:itemID="{B1BF4F4D-04D1-46AB-8FA9-701526C879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Calend. Proy. PAI-2024-MIVHED</vt:lpstr>
      <vt:lpstr>'Calend. Proy. PAI-2024-MIVHED'!Área_de_impresión</vt:lpstr>
      <vt:lpstr>'Calend. Proy. PAI-2024-MIVHED'!Títulos_a_imprimir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Cristina Berroa Castillo</dc:creator>
  <cp:keywords/>
  <dc:description/>
  <cp:lastModifiedBy>Yonuery De La Cruz Espinosa</cp:lastModifiedBy>
  <cp:revision/>
  <cp:lastPrinted>2024-02-12T12:16:37Z</cp:lastPrinted>
  <dcterms:created xsi:type="dcterms:W3CDTF">2022-03-28T18:09:55Z</dcterms:created>
  <dcterms:modified xsi:type="dcterms:W3CDTF">2024-02-13T21:12:51Z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0x010100DF9CE1B7778FCD47A11F05068CD07598</vt:lpwstr>
  </property>
  <property fmtid="{D5CDD505-2E9C-101B-9397-08002B2CF9AE}" pid="3" name="MediaServiceImageTags">
    <vt:lpwstr/>
  </property>
</Properties>
</file>